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hare\АОРПП\Общее собрание\2025\"/>
    </mc:Choice>
  </mc:AlternateContent>
  <bookViews>
    <workbookView xWindow="0" yWindow="0" windowWidth="19200" windowHeight="7510"/>
  </bookViews>
  <sheets>
    <sheet name="2024 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<sst xmlns="http://schemas.openxmlformats.org/spreadsheetml/2006/main">
  <si>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 xml:space="preserve"> вкл. остаток на Тайм веб 51 471 руб.</t>
  </si>
  <si>
    <t xml:space="preserve">Исходящий остаток по расчетному счету </t>
  </si>
  <si>
    <t xml:space="preserve">ИТОГО РАСХОДЫ СВЯЗАННЫЕ КОММЕРЧЕСКОЙ ДЕЯТЕЛЬНОСТЬЮ </t>
  </si>
  <si>
    <t>Налог УСН</t>
  </si>
  <si>
    <t>Фото и видеосъемка</t>
  </si>
  <si>
    <t>канцтовары, хоз.товары, одноразовая посуда, футболки</t>
  </si>
  <si>
    <t>Хозяйственные и материальные расходы</t>
  </si>
  <si>
    <t>Организация и проведение мероприятий</t>
  </si>
  <si>
    <t>Аренда помещений и оборудования</t>
  </si>
  <si>
    <t xml:space="preserve">РАСХОДЫ СВЯЗАННЫЕ С КОММЕРЧЕСКОЙ ДЕЯТЕЛЬНОСТЬЮ </t>
  </si>
  <si>
    <t xml:space="preserve">ИТОГО РАСХОДЫ СВЯЗАННЫЕ С НЕКОММЕРЧЕСКОЙ ДЕЯТЕЛЬНОСТЬЮ </t>
  </si>
  <si>
    <t>Итого общехозяйственные расходы</t>
  </si>
  <si>
    <t xml:space="preserve">Комиссии банка </t>
  </si>
  <si>
    <t>подготовка к ОС, внесение изменений в связи со сменой руководителя</t>
  </si>
  <si>
    <t>Юридические услуги</t>
  </si>
  <si>
    <t>Нотариальные расходы</t>
  </si>
  <si>
    <t>Яндекс, домен, контур</t>
  </si>
  <si>
    <t>Хостинг, домен</t>
  </si>
  <si>
    <t>Неисключительные права и лицензии на программное обеспечение</t>
  </si>
  <si>
    <t>Погашена задолженность за 3, 4 квартал 2023 года в 2024 году</t>
  </si>
  <si>
    <t>Бухгалтерские услуги</t>
  </si>
  <si>
    <t>Общехозяйственные расходы</t>
  </si>
  <si>
    <t>Итого разовые расходы:</t>
  </si>
  <si>
    <t>Разовые расходы</t>
  </si>
  <si>
    <t>Итого расходы ФОТ:</t>
  </si>
  <si>
    <t>Налоги с ФОТ</t>
  </si>
  <si>
    <t>ФОТ</t>
  </si>
  <si>
    <t>Расходы ФОТ</t>
  </si>
  <si>
    <t xml:space="preserve">РАСХОДЫ СВЯЗАННЫЕ С НЕКОММЕРЧЕСКОЙ ДЕЯТЕЛЬНОСТЬЮ </t>
  </si>
  <si>
    <t>Итого ПОСТУПЛЕНИЕ</t>
  </si>
  <si>
    <t>вычла усн 2023</t>
  </si>
  <si>
    <t>Выручка от деятельности приносящей доход</t>
  </si>
  <si>
    <t>Проценты за размещение временно свободных денежных средств</t>
  </si>
  <si>
    <t>списаны 49 000 исключенные члены</t>
  </si>
  <si>
    <t>Взносы</t>
  </si>
  <si>
    <t>Комментарии</t>
  </si>
  <si>
    <t>Остаток/               -перерасход</t>
  </si>
  <si>
    <t xml:space="preserve">Факт </t>
  </si>
  <si>
    <t xml:space="preserve">План </t>
  </si>
  <si>
    <t xml:space="preserve">ПОСТУПЛЕНИЕ  </t>
  </si>
  <si>
    <t>Входящий остаток по расчетному счету на 01.01.2024</t>
  </si>
  <si>
    <t>(план-факт по движению денежных средств  на 31.12.24)</t>
  </si>
  <si>
    <t>ФИНАНСОВЫЙ ПЛАН 2024 гг.</t>
  </si>
  <si>
    <t>АССОЦИАЦИЯ ОРИЕНТИРОВАННЫХ НА РЕШЕНИЕ ПСИХОТЕРАПЕВТОВ И ПРАКТИКОВ</t>
  </si>
  <si>
    <t>задолженность по УСН к оплате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</si>
</sst>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1" fillId="0" borderId="0" xfId="1" applyFill="1"/>
    <xf numFmtId="4" fontId="1" fillId="0" borderId="0" xfId="1" applyNumberFormat="1" applyFill="1"/>
    <xf numFmtId="4" fontId="1" fillId="0" borderId="0" xfId="1" applyNumberFormat="1"/>
    <xf numFmtId="164" fontId="1" fillId="0" borderId="0" xfId="1" applyNumberFormat="1"/>
    <xf numFmtId="165" fontId="1" fillId="0" borderId="0" xfId="1" applyNumberFormat="1" applyFill="1"/>
    <xf numFmtId="165" fontId="4" fillId="0" borderId="0" xfId="1" applyNumberFormat="1" applyFont="1" applyFill="1" applyBorder="1"/>
    <xf numFmtId="164" fontId="3" fillId="0" borderId="0" xfId="1" applyNumberFormat="1" applyFont="1" applyFill="1" applyBorder="1"/>
    <xf numFmtId="0" fontId="3" fillId="0" borderId="0" xfId="1" applyFont="1" applyFill="1" applyBorder="1" applyAlignment="1">
      <alignment horizontal="center"/>
    </xf>
    <xf numFmtId="165" fontId="4" fillId="2" borderId="1" xfId="1" applyNumberFormat="1" applyFont="1" applyFill="1" applyBorder="1"/>
    <xf numFmtId="165" fontId="4" fillId="2" borderId="2" xfId="1" applyNumberFormat="1" applyFont="1" applyFill="1" applyBorder="1"/>
    <xf numFmtId="164" fontId="3" fillId="2" borderId="2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165" fontId="4" fillId="2" borderId="4" xfId="1" applyNumberFormat="1" applyFont="1" applyFill="1" applyBorder="1"/>
    <xf numFmtId="165" fontId="1" fillId="0" borderId="0" xfId="1" applyNumberFormat="1"/>
    <xf numFmtId="165" fontId="1" fillId="0" borderId="0" xfId="1" applyNumberFormat="1" applyAlignment="1"/>
    <xf numFmtId="164" fontId="5" fillId="3" borderId="5" xfId="1" applyNumberFormat="1" applyFont="1" applyFill="1" applyBorder="1" applyAlignment="1">
      <alignment horizontal="center"/>
    </xf>
    <xf numFmtId="164" fontId="5" fillId="3" borderId="6" xfId="2" applyNumberFormat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 wrapText="1"/>
    </xf>
    <xf numFmtId="0" fontId="1" fillId="3" borderId="7" xfId="1" applyFill="1" applyBorder="1" applyAlignment="1">
      <alignment horizontal="center"/>
    </xf>
    <xf numFmtId="164" fontId="1" fillId="0" borderId="8" xfId="1" applyNumberFormat="1" applyBorder="1" applyAlignment="1">
      <alignment horizontal="center" vertical="center"/>
    </xf>
    <xf numFmtId="164" fontId="1" fillId="0" borderId="9" xfId="1" applyNumberFormat="1" applyBorder="1" applyAlignment="1">
      <alignment horizontal="center" vertical="center"/>
    </xf>
    <xf numFmtId="164" fontId="6" fillId="0" borderId="10" xfId="1" applyNumberFormat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164" fontId="0" fillId="0" borderId="12" xfId="1" applyNumberFormat="1" applyFont="1" applyFill="1" applyBorder="1" applyAlignment="1">
      <alignment horizontal="center" vertical="center" wrapText="1"/>
    </xf>
    <xf numFmtId="164" fontId="6" fillId="4" borderId="9" xfId="1" applyNumberFormat="1" applyFont="1" applyFill="1" applyBorder="1" applyAlignment="1">
      <alignment horizontal="center" vertical="center"/>
    </xf>
    <xf numFmtId="164" fontId="1" fillId="0" borderId="9" xfId="2" applyNumberFormat="1" applyBorder="1" applyAlignment="1">
      <alignment horizontal="center" vertical="center"/>
    </xf>
    <xf numFmtId="0" fontId="0" fillId="0" borderId="9" xfId="1" applyFont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164" fontId="1" fillId="5" borderId="14" xfId="1" applyNumberFormat="1" applyFill="1" applyBorder="1" applyAlignment="1">
      <alignment horizontal="center" vertical="center"/>
    </xf>
    <xf numFmtId="164" fontId="1" fillId="5" borderId="15" xfId="1" applyNumberFormat="1" applyFill="1" applyBorder="1" applyAlignment="1">
      <alignment horizontal="center" vertical="center"/>
    </xf>
    <xf numFmtId="164" fontId="1" fillId="5" borderId="15" xfId="2" applyNumberFormat="1" applyFill="1" applyBorder="1" applyAlignment="1">
      <alignment horizontal="center" vertical="center"/>
    </xf>
    <xf numFmtId="0" fontId="7" fillId="5" borderId="15" xfId="1" applyFont="1" applyFill="1" applyBorder="1" applyAlignment="1">
      <alignment horizontal="center" vertical="center" wrapText="1"/>
    </xf>
    <xf numFmtId="0" fontId="1" fillId="5" borderId="16" xfId="1" applyFill="1" applyBorder="1" applyAlignment="1">
      <alignment horizontal="center" vertical="center"/>
    </xf>
    <xf numFmtId="164" fontId="5" fillId="6" borderId="14" xfId="1" applyNumberFormat="1" applyFont="1" applyFill="1" applyBorder="1" applyAlignment="1">
      <alignment horizontal="center" vertical="center"/>
    </xf>
    <xf numFmtId="164" fontId="5" fillId="6" borderId="15" xfId="2" applyNumberFormat="1" applyFont="1" applyFill="1" applyBorder="1" applyAlignment="1">
      <alignment horizontal="center" vertical="center"/>
    </xf>
    <xf numFmtId="0" fontId="3" fillId="6" borderId="15" xfId="1" applyFont="1" applyFill="1" applyBorder="1" applyAlignment="1">
      <alignment horizontal="center" vertical="center" wrapText="1"/>
    </xf>
    <xf numFmtId="0" fontId="1" fillId="6" borderId="16" xfId="1" applyFill="1" applyBorder="1" applyAlignment="1">
      <alignment horizontal="center" vertical="center"/>
    </xf>
    <xf numFmtId="164" fontId="3" fillId="7" borderId="5" xfId="1" applyNumberFormat="1" applyFont="1" applyFill="1" applyBorder="1" applyAlignment="1">
      <alignment horizontal="center" vertical="center"/>
    </xf>
    <xf numFmtId="164" fontId="3" fillId="7" borderId="6" xfId="2" applyNumberFormat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 wrapText="1"/>
    </xf>
    <xf numFmtId="0" fontId="1" fillId="7" borderId="7" xfId="1" applyFill="1" applyBorder="1" applyAlignment="1">
      <alignment horizontal="center" vertical="center"/>
    </xf>
    <xf numFmtId="164" fontId="1" fillId="0" borderId="12" xfId="1" applyNumberFormat="1" applyFill="1" applyBorder="1" applyAlignment="1">
      <alignment horizontal="center" vertical="center"/>
    </xf>
    <xf numFmtId="0" fontId="1" fillId="0" borderId="9" xfId="1" applyBorder="1" applyAlignment="1">
      <alignment horizontal="center" vertical="center" wrapText="1"/>
    </xf>
    <xf numFmtId="164" fontId="0" fillId="0" borderId="9" xfId="2" applyNumberFormat="1" applyFont="1" applyBorder="1" applyAlignment="1">
      <alignment horizontal="center" vertical="center"/>
    </xf>
    <xf numFmtId="164" fontId="6" fillId="0" borderId="9" xfId="2" applyNumberFormat="1" applyFont="1" applyBorder="1" applyAlignment="1">
      <alignment horizontal="center" vertical="center"/>
    </xf>
    <xf numFmtId="164" fontId="1" fillId="0" borderId="10" xfId="1" applyNumberFormat="1" applyBorder="1" applyAlignment="1">
      <alignment horizontal="center" vertical="center"/>
    </xf>
    <xf numFmtId="164" fontId="1" fillId="0" borderId="10" xfId="2" applyNumberForma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164" fontId="3" fillId="4" borderId="17" xfId="1" applyNumberFormat="1" applyFont="1" applyFill="1" applyBorder="1" applyAlignment="1">
      <alignment horizontal="center" vertical="center"/>
    </xf>
    <xf numFmtId="164" fontId="3" fillId="4" borderId="18" xfId="1" applyNumberFormat="1" applyFont="1" applyFill="1" applyBorder="1" applyAlignment="1">
      <alignment horizontal="center" vertical="center"/>
    </xf>
    <xf numFmtId="164" fontId="3" fillId="4" borderId="18" xfId="2" applyNumberFormat="1" applyFont="1" applyFill="1" applyBorder="1" applyAlignment="1">
      <alignment horizontal="center" vertical="center"/>
    </xf>
    <xf numFmtId="0" fontId="1" fillId="0" borderId="18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164" fontId="3" fillId="7" borderId="6" xfId="1" applyNumberFormat="1" applyFont="1" applyFill="1" applyBorder="1" applyAlignment="1">
      <alignment horizontal="center" vertical="center"/>
    </xf>
    <xf numFmtId="0" fontId="3" fillId="7" borderId="7" xfId="1" applyFont="1" applyFill="1" applyBorder="1" applyAlignment="1">
      <alignment horizontal="center" vertical="center"/>
    </xf>
    <xf numFmtId="164" fontId="1" fillId="4" borderId="12" xfId="1" applyNumberFormat="1" applyFill="1" applyBorder="1" applyAlignment="1">
      <alignment horizontal="center" vertical="center"/>
    </xf>
    <xf numFmtId="164" fontId="1" fillId="4" borderId="9" xfId="1" applyNumberFormat="1" applyFill="1" applyBorder="1" applyAlignment="1">
      <alignment horizontal="center" vertical="center"/>
    </xf>
    <xf numFmtId="164" fontId="1" fillId="4" borderId="9" xfId="2" applyNumberFormat="1" applyFill="1" applyBorder="1" applyAlignment="1">
      <alignment horizontal="center" vertical="center"/>
    </xf>
    <xf numFmtId="164" fontId="1" fillId="0" borderId="17" xfId="1" applyNumberFormat="1" applyBorder="1" applyAlignment="1">
      <alignment horizontal="center" vertical="center"/>
    </xf>
    <xf numFmtId="164" fontId="1" fillId="0" borderId="18" xfId="1" applyNumberFormat="1" applyBorder="1" applyAlignment="1">
      <alignment horizontal="center" vertical="center"/>
    </xf>
    <xf numFmtId="164" fontId="1" fillId="0" borderId="18" xfId="2" applyNumberFormat="1" applyBorder="1" applyAlignment="1">
      <alignment horizontal="center" vertical="center"/>
    </xf>
    <xf numFmtId="0" fontId="8" fillId="0" borderId="18" xfId="1" applyFont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/>
    </xf>
    <xf numFmtId="164" fontId="5" fillId="7" borderId="9" xfId="1" applyNumberFormat="1" applyFont="1" applyFill="1" applyBorder="1" applyAlignment="1">
      <alignment horizontal="center" vertical="center"/>
    </xf>
    <xf numFmtId="164" fontId="5" fillId="7" borderId="9" xfId="2" applyNumberFormat="1" applyFont="1" applyFill="1" applyBorder="1" applyAlignment="1">
      <alignment horizontal="center" vertical="center"/>
    </xf>
    <xf numFmtId="0" fontId="3" fillId="7" borderId="9" xfId="1" applyFont="1" applyFill="1" applyBorder="1" applyAlignment="1">
      <alignment horizontal="center" vertical="center" wrapText="1"/>
    </xf>
    <xf numFmtId="0" fontId="1" fillId="7" borderId="13" xfId="1" applyFill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/>
    </xf>
    <xf numFmtId="164" fontId="6" fillId="0" borderId="9" xfId="1" applyNumberFormat="1" applyFont="1" applyFill="1" applyBorder="1" applyAlignment="1">
      <alignment horizontal="center" vertical="center"/>
    </xf>
    <xf numFmtId="164" fontId="6" fillId="0" borderId="9" xfId="1" applyNumberFormat="1" applyFont="1" applyBorder="1" applyAlignment="1">
      <alignment horizontal="center" vertical="center"/>
    </xf>
    <xf numFmtId="164" fontId="6" fillId="0" borderId="12" xfId="1" applyNumberFormat="1" applyFont="1" applyFill="1" applyBorder="1" applyAlignment="1">
      <alignment horizontal="center" vertical="center" wrapText="1"/>
    </xf>
    <xf numFmtId="164" fontId="6" fillId="0" borderId="9" xfId="2" applyNumberFormat="1" applyFont="1" applyFill="1" applyBorder="1" applyAlignment="1">
      <alignment horizontal="center" vertical="center"/>
    </xf>
    <xf numFmtId="164" fontId="2" fillId="6" borderId="8" xfId="1" applyNumberFormat="1" applyFont="1" applyFill="1" applyBorder="1" applyAlignment="1">
      <alignment horizontal="center" vertical="center"/>
    </xf>
    <xf numFmtId="164" fontId="2" fillId="6" borderId="10" xfId="1" applyNumberFormat="1" applyFont="1" applyFill="1" applyBorder="1" applyAlignment="1">
      <alignment horizontal="center" vertical="center"/>
    </xf>
    <xf numFmtId="164" fontId="2" fillId="6" borderId="10" xfId="2" applyNumberFormat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center" vertical="center"/>
    </xf>
    <xf numFmtId="164" fontId="5" fillId="7" borderId="5" xfId="1" applyNumberFormat="1" applyFont="1" applyFill="1" applyBorder="1" applyAlignment="1">
      <alignment horizontal="center" vertical="center"/>
    </xf>
    <xf numFmtId="164" fontId="5" fillId="7" borderId="6" xfId="2" applyNumberFormat="1" applyFont="1" applyFill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 wrapText="1"/>
    </xf>
    <xf numFmtId="164" fontId="6" fillId="0" borderId="10" xfId="2" applyNumberFormat="1" applyFont="1" applyBorder="1" applyAlignment="1">
      <alignment horizontal="center" vertical="center"/>
    </xf>
    <xf numFmtId="164" fontId="9" fillId="5" borderId="1" xfId="1" applyNumberFormat="1" applyFont="1" applyFill="1" applyBorder="1" applyAlignment="1">
      <alignment horizontal="center" vertical="distributed"/>
    </xf>
    <xf numFmtId="164" fontId="9" fillId="5" borderId="2" xfId="1" applyNumberFormat="1" applyFont="1" applyFill="1" applyBorder="1" applyAlignment="1">
      <alignment horizontal="center" vertical="distributed"/>
    </xf>
    <xf numFmtId="0" fontId="9" fillId="5" borderId="2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 wrapText="1"/>
    </xf>
    <xf numFmtId="0" fontId="3" fillId="2" borderId="21" xfId="1" applyFont="1" applyFill="1" applyBorder="1" applyAlignment="1">
      <alignment horizontal="center" wrapText="1"/>
    </xf>
    <xf numFmtId="0" fontId="3" fillId="0" borderId="0" xfId="1" applyFont="1" applyAlignment="1"/>
    <xf numFmtId="0" fontId="3" fillId="0" borderId="0" xfId="1" applyFont="1" applyFill="1" applyAlignment="1"/>
    <xf numFmtId="0" fontId="7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64" fontId="0" fillId="0" borderId="8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 2 2" xfId="1"/>
    <cellStyle name="Обычный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externalLinks/_rels/externalLink1.xml.rels><Relationships xmlns="http://schemas.openxmlformats.org/package/2006/relationships"><Relationship Id="rId1" Type="http://schemas.openxmlformats.org/officeDocument/2006/relationships/externalLinkPath" TargetMode="External" Target="&#1060;&#1080;&#1085;&#1072;&#1085;&#1089;&#1086;&#1074;&#1099;&#1081;%20&#1087;&#1083;&#1072;&#1085;_1.xlsx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4"/>
      <sheetName val="2023"/>
      <sheetName val="2021-2022"/>
    </sheetNames>
    <sheetDataSet>
      <sheetData sheetId="0"/>
      <sheetData sheetId="1">
        <row r="31">
          <cell r="D31">
            <v>1011089.8599999999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topLeftCell="A1" zoomScaleNormal="100" workbookViewId="0">
      <selection activeCell="B41" sqref="B41"/>
    </sheetView>
  </sheetViews>
  <sheetFormatPr defaultRowHeight="14.5" x14ac:dyDescent="0.35" outlineLevelRow="0" defaultColWidth="8.7265625" outlineLevelCol="0"/>
  <cols>
    <col min="1" max="1" width="8.7265625" style="1"/>
    <col min="2" max="2" width="42" style="1" customWidth="1"/>
    <col min="3" max="3" width="15.26953125" style="1" bestFit="1" customWidth="1"/>
    <col min="4" max="4" width="14.81640625" style="2" customWidth="1"/>
    <col min="5" max="5" width="13.26953125" style="1" bestFit="1" customWidth="1"/>
    <col min="6" max="6" width="36.36328125" style="1" customWidth="1"/>
    <col min="7" max="7" width="9.36328125" style="1" bestFit="1" customWidth="1"/>
    <col min="8" max="234" width="8.7265625" style="1"/>
    <col min="235" max="235" width="35" style="1" customWidth="1"/>
    <col min="236" max="236" width="0" style="1" hidden="1" customWidth="1"/>
    <col min="237" max="237" width="15.26953125" style="1" bestFit="1" customWidth="1"/>
    <col min="238" max="238" width="0" style="1" hidden="1" customWidth="1"/>
    <col min="239" max="239" width="0" style="1" hidden="1" customWidth="1"/>
    <col min="240" max="240" width="15.26953125" style="1" customWidth="1"/>
    <col min="241" max="241" width="13.26953125" style="1" bestFit="1" customWidth="1"/>
    <col min="242" max="242" width="16" style="1" customWidth="1"/>
    <col min="243" max="243" width="12.7265625" style="1" bestFit="1" customWidth="1"/>
    <col min="244" max="244" width="13.81640625" style="1" bestFit="1" customWidth="1"/>
    <col min="245" max="245" width="12.7265625" style="1" bestFit="1" customWidth="1"/>
    <col min="246" max="246" width="15.453125" style="1" customWidth="1"/>
    <col min="247" max="247" width="11.26953125" style="1" bestFit="1" customWidth="1"/>
    <col min="248" max="248" width="10.26953125" style="1" bestFit="1" customWidth="1"/>
    <col min="249" max="249" width="11.26953125" style="1" bestFit="1" customWidth="1"/>
    <col min="250" max="490" width="8.7265625" style="1"/>
    <col min="491" max="491" width="35" style="1" customWidth="1"/>
    <col min="492" max="492" width="0" style="1" hidden="1" customWidth="1"/>
    <col min="493" max="493" width="15.26953125" style="1" bestFit="1" customWidth="1"/>
    <col min="494" max="494" width="0" style="1" hidden="1" customWidth="1"/>
    <col min="495" max="495" width="0" style="1" hidden="1" customWidth="1"/>
    <col min="496" max="496" width="15.26953125" style="1" customWidth="1"/>
    <col min="497" max="497" width="13.26953125" style="1" bestFit="1" customWidth="1"/>
    <col min="498" max="498" width="16" style="1" customWidth="1"/>
    <col min="499" max="499" width="12.7265625" style="1" bestFit="1" customWidth="1"/>
    <col min="500" max="500" width="13.81640625" style="1" bestFit="1" customWidth="1"/>
    <col min="501" max="501" width="12.7265625" style="1" bestFit="1" customWidth="1"/>
    <col min="502" max="502" width="15.453125" style="1" customWidth="1"/>
    <col min="503" max="503" width="11.26953125" style="1" bestFit="1" customWidth="1"/>
    <col min="504" max="504" width="10.26953125" style="1" bestFit="1" customWidth="1"/>
    <col min="505" max="505" width="11.26953125" style="1" bestFit="1" customWidth="1"/>
    <col min="506" max="746" width="8.7265625" style="1"/>
    <col min="747" max="747" width="35" style="1" customWidth="1"/>
    <col min="748" max="748" width="0" style="1" hidden="1" customWidth="1"/>
    <col min="749" max="749" width="15.26953125" style="1" bestFit="1" customWidth="1"/>
    <col min="750" max="750" width="0" style="1" hidden="1" customWidth="1"/>
    <col min="751" max="751" width="0" style="1" hidden="1" customWidth="1"/>
    <col min="752" max="752" width="15.26953125" style="1" customWidth="1"/>
    <col min="753" max="753" width="13.26953125" style="1" bestFit="1" customWidth="1"/>
    <col min="754" max="754" width="16" style="1" customWidth="1"/>
    <col min="755" max="755" width="12.7265625" style="1" bestFit="1" customWidth="1"/>
    <col min="756" max="756" width="13.81640625" style="1" bestFit="1" customWidth="1"/>
    <col min="757" max="757" width="12.7265625" style="1" bestFit="1" customWidth="1"/>
    <col min="758" max="758" width="15.453125" style="1" customWidth="1"/>
    <col min="759" max="759" width="11.26953125" style="1" bestFit="1" customWidth="1"/>
    <col min="760" max="760" width="10.26953125" style="1" bestFit="1" customWidth="1"/>
    <col min="761" max="761" width="11.26953125" style="1" bestFit="1" customWidth="1"/>
    <col min="762" max="1002" width="8.7265625" style="1"/>
    <col min="1003" max="1003" width="35" style="1" customWidth="1"/>
    <col min="1004" max="1004" width="0" style="1" hidden="1" customWidth="1"/>
    <col min="1005" max="1005" width="15.26953125" style="1" bestFit="1" customWidth="1"/>
    <col min="1006" max="1006" width="0" style="1" hidden="1" customWidth="1"/>
    <col min="1007" max="1007" width="0" style="1" hidden="1" customWidth="1"/>
    <col min="1008" max="1008" width="15.26953125" style="1" customWidth="1"/>
    <col min="1009" max="1009" width="13.26953125" style="1" bestFit="1" customWidth="1"/>
    <col min="1010" max="1010" width="16" style="1" customWidth="1"/>
    <col min="1011" max="1011" width="12.7265625" style="1" bestFit="1" customWidth="1"/>
    <col min="1012" max="1012" width="13.81640625" style="1" bestFit="1" customWidth="1"/>
    <col min="1013" max="1013" width="12.7265625" style="1" bestFit="1" customWidth="1"/>
    <col min="1014" max="1014" width="15.453125" style="1" customWidth="1"/>
    <col min="1015" max="1015" width="11.26953125" style="1" bestFit="1" customWidth="1"/>
    <col min="1016" max="1016" width="10.26953125" style="1" bestFit="1" customWidth="1"/>
    <col min="1017" max="1017" width="11.26953125" style="1" bestFit="1" customWidth="1"/>
    <col min="1018" max="1258" width="8.7265625" style="1"/>
    <col min="1259" max="1259" width="35" style="1" customWidth="1"/>
    <col min="1260" max="1260" width="0" style="1" hidden="1" customWidth="1"/>
    <col min="1261" max="1261" width="15.26953125" style="1" bestFit="1" customWidth="1"/>
    <col min="1262" max="1262" width="0" style="1" hidden="1" customWidth="1"/>
    <col min="1263" max="1263" width="0" style="1" hidden="1" customWidth="1"/>
    <col min="1264" max="1264" width="15.26953125" style="1" customWidth="1"/>
    <col min="1265" max="1265" width="13.26953125" style="1" bestFit="1" customWidth="1"/>
    <col min="1266" max="1266" width="16" style="1" customWidth="1"/>
    <col min="1267" max="1267" width="12.7265625" style="1" bestFit="1" customWidth="1"/>
    <col min="1268" max="1268" width="13.81640625" style="1" bestFit="1" customWidth="1"/>
    <col min="1269" max="1269" width="12.7265625" style="1" bestFit="1" customWidth="1"/>
    <col min="1270" max="1270" width="15.453125" style="1" customWidth="1"/>
    <col min="1271" max="1271" width="11.26953125" style="1" bestFit="1" customWidth="1"/>
    <col min="1272" max="1272" width="10.26953125" style="1" bestFit="1" customWidth="1"/>
    <col min="1273" max="1273" width="11.26953125" style="1" bestFit="1" customWidth="1"/>
    <col min="1274" max="1514" width="8.7265625" style="1"/>
    <col min="1515" max="1515" width="35" style="1" customWidth="1"/>
    <col min="1516" max="1516" width="0" style="1" hidden="1" customWidth="1"/>
    <col min="1517" max="1517" width="15.26953125" style="1" bestFit="1" customWidth="1"/>
    <col min="1518" max="1518" width="0" style="1" hidden="1" customWidth="1"/>
    <col min="1519" max="1519" width="0" style="1" hidden="1" customWidth="1"/>
    <col min="1520" max="1520" width="15.26953125" style="1" customWidth="1"/>
    <col min="1521" max="1521" width="13.26953125" style="1" bestFit="1" customWidth="1"/>
    <col min="1522" max="1522" width="16" style="1" customWidth="1"/>
    <col min="1523" max="1523" width="12.7265625" style="1" bestFit="1" customWidth="1"/>
    <col min="1524" max="1524" width="13.81640625" style="1" bestFit="1" customWidth="1"/>
    <col min="1525" max="1525" width="12.7265625" style="1" bestFit="1" customWidth="1"/>
    <col min="1526" max="1526" width="15.453125" style="1" customWidth="1"/>
    <col min="1527" max="1527" width="11.26953125" style="1" bestFit="1" customWidth="1"/>
    <col min="1528" max="1528" width="10.26953125" style="1" bestFit="1" customWidth="1"/>
    <col min="1529" max="1529" width="11.26953125" style="1" bestFit="1" customWidth="1"/>
    <col min="1530" max="1770" width="8.7265625" style="1"/>
    <col min="1771" max="1771" width="35" style="1" customWidth="1"/>
    <col min="1772" max="1772" width="0" style="1" hidden="1" customWidth="1"/>
    <col min="1773" max="1773" width="15.26953125" style="1" bestFit="1" customWidth="1"/>
    <col min="1774" max="1774" width="0" style="1" hidden="1" customWidth="1"/>
    <col min="1775" max="1775" width="0" style="1" hidden="1" customWidth="1"/>
    <col min="1776" max="1776" width="15.26953125" style="1" customWidth="1"/>
    <col min="1777" max="1777" width="13.26953125" style="1" bestFit="1" customWidth="1"/>
    <col min="1778" max="1778" width="16" style="1" customWidth="1"/>
    <col min="1779" max="1779" width="12.7265625" style="1" bestFit="1" customWidth="1"/>
    <col min="1780" max="1780" width="13.81640625" style="1" bestFit="1" customWidth="1"/>
    <col min="1781" max="1781" width="12.7265625" style="1" bestFit="1" customWidth="1"/>
    <col min="1782" max="1782" width="15.453125" style="1" customWidth="1"/>
    <col min="1783" max="1783" width="11.26953125" style="1" bestFit="1" customWidth="1"/>
    <col min="1784" max="1784" width="10.26953125" style="1" bestFit="1" customWidth="1"/>
    <col min="1785" max="1785" width="11.26953125" style="1" bestFit="1" customWidth="1"/>
    <col min="1786" max="2026" width="8.7265625" style="1"/>
    <col min="2027" max="2027" width="35" style="1" customWidth="1"/>
    <col min="2028" max="2028" width="0" style="1" hidden="1" customWidth="1"/>
    <col min="2029" max="2029" width="15.26953125" style="1" bestFit="1" customWidth="1"/>
    <col min="2030" max="2030" width="0" style="1" hidden="1" customWidth="1"/>
    <col min="2031" max="2031" width="0" style="1" hidden="1" customWidth="1"/>
    <col min="2032" max="2032" width="15.26953125" style="1" customWidth="1"/>
    <col min="2033" max="2033" width="13.26953125" style="1" bestFit="1" customWidth="1"/>
    <col min="2034" max="2034" width="16" style="1" customWidth="1"/>
    <col min="2035" max="2035" width="12.7265625" style="1" bestFit="1" customWidth="1"/>
    <col min="2036" max="2036" width="13.81640625" style="1" bestFit="1" customWidth="1"/>
    <col min="2037" max="2037" width="12.7265625" style="1" bestFit="1" customWidth="1"/>
    <col min="2038" max="2038" width="15.453125" style="1" customWidth="1"/>
    <col min="2039" max="2039" width="11.26953125" style="1" bestFit="1" customWidth="1"/>
    <col min="2040" max="2040" width="10.26953125" style="1" bestFit="1" customWidth="1"/>
    <col min="2041" max="2041" width="11.26953125" style="1" bestFit="1" customWidth="1"/>
    <col min="2042" max="2282" width="8.7265625" style="1"/>
    <col min="2283" max="2283" width="35" style="1" customWidth="1"/>
    <col min="2284" max="2284" width="0" style="1" hidden="1" customWidth="1"/>
    <col min="2285" max="2285" width="15.26953125" style="1" bestFit="1" customWidth="1"/>
    <col min="2286" max="2286" width="0" style="1" hidden="1" customWidth="1"/>
    <col min="2287" max="2287" width="0" style="1" hidden="1" customWidth="1"/>
    <col min="2288" max="2288" width="15.26953125" style="1" customWidth="1"/>
    <col min="2289" max="2289" width="13.26953125" style="1" bestFit="1" customWidth="1"/>
    <col min="2290" max="2290" width="16" style="1" customWidth="1"/>
    <col min="2291" max="2291" width="12.7265625" style="1" bestFit="1" customWidth="1"/>
    <col min="2292" max="2292" width="13.81640625" style="1" bestFit="1" customWidth="1"/>
    <col min="2293" max="2293" width="12.7265625" style="1" bestFit="1" customWidth="1"/>
    <col min="2294" max="2294" width="15.453125" style="1" customWidth="1"/>
    <col min="2295" max="2295" width="11.26953125" style="1" bestFit="1" customWidth="1"/>
    <col min="2296" max="2296" width="10.26953125" style="1" bestFit="1" customWidth="1"/>
    <col min="2297" max="2297" width="11.26953125" style="1" bestFit="1" customWidth="1"/>
    <col min="2298" max="2538" width="8.7265625" style="1"/>
    <col min="2539" max="2539" width="35" style="1" customWidth="1"/>
    <col min="2540" max="2540" width="0" style="1" hidden="1" customWidth="1"/>
    <col min="2541" max="2541" width="15.26953125" style="1" bestFit="1" customWidth="1"/>
    <col min="2542" max="2542" width="0" style="1" hidden="1" customWidth="1"/>
    <col min="2543" max="2543" width="0" style="1" hidden="1" customWidth="1"/>
    <col min="2544" max="2544" width="15.26953125" style="1" customWidth="1"/>
    <col min="2545" max="2545" width="13.26953125" style="1" bestFit="1" customWidth="1"/>
    <col min="2546" max="2546" width="16" style="1" customWidth="1"/>
    <col min="2547" max="2547" width="12.7265625" style="1" bestFit="1" customWidth="1"/>
    <col min="2548" max="2548" width="13.81640625" style="1" bestFit="1" customWidth="1"/>
    <col min="2549" max="2549" width="12.7265625" style="1" bestFit="1" customWidth="1"/>
    <col min="2550" max="2550" width="15.453125" style="1" customWidth="1"/>
    <col min="2551" max="2551" width="11.26953125" style="1" bestFit="1" customWidth="1"/>
    <col min="2552" max="2552" width="10.26953125" style="1" bestFit="1" customWidth="1"/>
    <col min="2553" max="2553" width="11.26953125" style="1" bestFit="1" customWidth="1"/>
    <col min="2554" max="2794" width="8.7265625" style="1"/>
    <col min="2795" max="2795" width="35" style="1" customWidth="1"/>
    <col min="2796" max="2796" width="0" style="1" hidden="1" customWidth="1"/>
    <col min="2797" max="2797" width="15.26953125" style="1" bestFit="1" customWidth="1"/>
    <col min="2798" max="2798" width="0" style="1" hidden="1" customWidth="1"/>
    <col min="2799" max="2799" width="0" style="1" hidden="1" customWidth="1"/>
    <col min="2800" max="2800" width="15.26953125" style="1" customWidth="1"/>
    <col min="2801" max="2801" width="13.26953125" style="1" bestFit="1" customWidth="1"/>
    <col min="2802" max="2802" width="16" style="1" customWidth="1"/>
    <col min="2803" max="2803" width="12.7265625" style="1" bestFit="1" customWidth="1"/>
    <col min="2804" max="2804" width="13.81640625" style="1" bestFit="1" customWidth="1"/>
    <col min="2805" max="2805" width="12.7265625" style="1" bestFit="1" customWidth="1"/>
    <col min="2806" max="2806" width="15.453125" style="1" customWidth="1"/>
    <col min="2807" max="2807" width="11.26953125" style="1" bestFit="1" customWidth="1"/>
    <col min="2808" max="2808" width="10.26953125" style="1" bestFit="1" customWidth="1"/>
    <col min="2809" max="2809" width="11.26953125" style="1" bestFit="1" customWidth="1"/>
    <col min="2810" max="3050" width="8.7265625" style="1"/>
    <col min="3051" max="3051" width="35" style="1" customWidth="1"/>
    <col min="3052" max="3052" width="0" style="1" hidden="1" customWidth="1"/>
    <col min="3053" max="3053" width="15.26953125" style="1" bestFit="1" customWidth="1"/>
    <col min="3054" max="3054" width="0" style="1" hidden="1" customWidth="1"/>
    <col min="3055" max="3055" width="0" style="1" hidden="1" customWidth="1"/>
    <col min="3056" max="3056" width="15.26953125" style="1" customWidth="1"/>
    <col min="3057" max="3057" width="13.26953125" style="1" bestFit="1" customWidth="1"/>
    <col min="3058" max="3058" width="16" style="1" customWidth="1"/>
    <col min="3059" max="3059" width="12.7265625" style="1" bestFit="1" customWidth="1"/>
    <col min="3060" max="3060" width="13.81640625" style="1" bestFit="1" customWidth="1"/>
    <col min="3061" max="3061" width="12.7265625" style="1" bestFit="1" customWidth="1"/>
    <col min="3062" max="3062" width="15.453125" style="1" customWidth="1"/>
    <col min="3063" max="3063" width="11.26953125" style="1" bestFit="1" customWidth="1"/>
    <col min="3064" max="3064" width="10.26953125" style="1" bestFit="1" customWidth="1"/>
    <col min="3065" max="3065" width="11.26953125" style="1" bestFit="1" customWidth="1"/>
    <col min="3066" max="3306" width="8.7265625" style="1"/>
    <col min="3307" max="3307" width="35" style="1" customWidth="1"/>
    <col min="3308" max="3308" width="0" style="1" hidden="1" customWidth="1"/>
    <col min="3309" max="3309" width="15.26953125" style="1" bestFit="1" customWidth="1"/>
    <col min="3310" max="3310" width="0" style="1" hidden="1" customWidth="1"/>
    <col min="3311" max="3311" width="0" style="1" hidden="1" customWidth="1"/>
    <col min="3312" max="3312" width="15.26953125" style="1" customWidth="1"/>
    <col min="3313" max="3313" width="13.26953125" style="1" bestFit="1" customWidth="1"/>
    <col min="3314" max="3314" width="16" style="1" customWidth="1"/>
    <col min="3315" max="3315" width="12.7265625" style="1" bestFit="1" customWidth="1"/>
    <col min="3316" max="3316" width="13.81640625" style="1" bestFit="1" customWidth="1"/>
    <col min="3317" max="3317" width="12.7265625" style="1" bestFit="1" customWidth="1"/>
    <col min="3318" max="3318" width="15.453125" style="1" customWidth="1"/>
    <col min="3319" max="3319" width="11.26953125" style="1" bestFit="1" customWidth="1"/>
    <col min="3320" max="3320" width="10.26953125" style="1" bestFit="1" customWidth="1"/>
    <col min="3321" max="3321" width="11.26953125" style="1" bestFit="1" customWidth="1"/>
    <col min="3322" max="3562" width="8.7265625" style="1"/>
    <col min="3563" max="3563" width="35" style="1" customWidth="1"/>
    <col min="3564" max="3564" width="0" style="1" hidden="1" customWidth="1"/>
    <col min="3565" max="3565" width="15.26953125" style="1" bestFit="1" customWidth="1"/>
    <col min="3566" max="3566" width="0" style="1" hidden="1" customWidth="1"/>
    <col min="3567" max="3567" width="0" style="1" hidden="1" customWidth="1"/>
    <col min="3568" max="3568" width="15.26953125" style="1" customWidth="1"/>
    <col min="3569" max="3569" width="13.26953125" style="1" bestFit="1" customWidth="1"/>
    <col min="3570" max="3570" width="16" style="1" customWidth="1"/>
    <col min="3571" max="3571" width="12.7265625" style="1" bestFit="1" customWidth="1"/>
    <col min="3572" max="3572" width="13.81640625" style="1" bestFit="1" customWidth="1"/>
    <col min="3573" max="3573" width="12.7265625" style="1" bestFit="1" customWidth="1"/>
    <col min="3574" max="3574" width="15.453125" style="1" customWidth="1"/>
    <col min="3575" max="3575" width="11.26953125" style="1" bestFit="1" customWidth="1"/>
    <col min="3576" max="3576" width="10.26953125" style="1" bestFit="1" customWidth="1"/>
    <col min="3577" max="3577" width="11.26953125" style="1" bestFit="1" customWidth="1"/>
    <col min="3578" max="3818" width="8.7265625" style="1"/>
    <col min="3819" max="3819" width="35" style="1" customWidth="1"/>
    <col min="3820" max="3820" width="0" style="1" hidden="1" customWidth="1"/>
    <col min="3821" max="3821" width="15.26953125" style="1" bestFit="1" customWidth="1"/>
    <col min="3822" max="3822" width="0" style="1" hidden="1" customWidth="1"/>
    <col min="3823" max="3823" width="0" style="1" hidden="1" customWidth="1"/>
    <col min="3824" max="3824" width="15.26953125" style="1" customWidth="1"/>
    <col min="3825" max="3825" width="13.26953125" style="1" bestFit="1" customWidth="1"/>
    <col min="3826" max="3826" width="16" style="1" customWidth="1"/>
    <col min="3827" max="3827" width="12.7265625" style="1" bestFit="1" customWidth="1"/>
    <col min="3828" max="3828" width="13.81640625" style="1" bestFit="1" customWidth="1"/>
    <col min="3829" max="3829" width="12.7265625" style="1" bestFit="1" customWidth="1"/>
    <col min="3830" max="3830" width="15.453125" style="1" customWidth="1"/>
    <col min="3831" max="3831" width="11.26953125" style="1" bestFit="1" customWidth="1"/>
    <col min="3832" max="3832" width="10.26953125" style="1" bestFit="1" customWidth="1"/>
    <col min="3833" max="3833" width="11.26953125" style="1" bestFit="1" customWidth="1"/>
    <col min="3834" max="4074" width="8.7265625" style="1"/>
    <col min="4075" max="4075" width="35" style="1" customWidth="1"/>
    <col min="4076" max="4076" width="0" style="1" hidden="1" customWidth="1"/>
    <col min="4077" max="4077" width="15.26953125" style="1" bestFit="1" customWidth="1"/>
    <col min="4078" max="4078" width="0" style="1" hidden="1" customWidth="1"/>
    <col min="4079" max="4079" width="0" style="1" hidden="1" customWidth="1"/>
    <col min="4080" max="4080" width="15.26953125" style="1" customWidth="1"/>
    <col min="4081" max="4081" width="13.26953125" style="1" bestFit="1" customWidth="1"/>
    <col min="4082" max="4082" width="16" style="1" customWidth="1"/>
    <col min="4083" max="4083" width="12.7265625" style="1" bestFit="1" customWidth="1"/>
    <col min="4084" max="4084" width="13.81640625" style="1" bestFit="1" customWidth="1"/>
    <col min="4085" max="4085" width="12.7265625" style="1" bestFit="1" customWidth="1"/>
    <col min="4086" max="4086" width="15.453125" style="1" customWidth="1"/>
    <col min="4087" max="4087" width="11.26953125" style="1" bestFit="1" customWidth="1"/>
    <col min="4088" max="4088" width="10.26953125" style="1" bestFit="1" customWidth="1"/>
    <col min="4089" max="4089" width="11.26953125" style="1" bestFit="1" customWidth="1"/>
    <col min="4090" max="4330" width="8.7265625" style="1"/>
    <col min="4331" max="4331" width="35" style="1" customWidth="1"/>
    <col min="4332" max="4332" width="0" style="1" hidden="1" customWidth="1"/>
    <col min="4333" max="4333" width="15.26953125" style="1" bestFit="1" customWidth="1"/>
    <col min="4334" max="4334" width="0" style="1" hidden="1" customWidth="1"/>
    <col min="4335" max="4335" width="0" style="1" hidden="1" customWidth="1"/>
    <col min="4336" max="4336" width="15.26953125" style="1" customWidth="1"/>
    <col min="4337" max="4337" width="13.26953125" style="1" bestFit="1" customWidth="1"/>
    <col min="4338" max="4338" width="16" style="1" customWidth="1"/>
    <col min="4339" max="4339" width="12.7265625" style="1" bestFit="1" customWidth="1"/>
    <col min="4340" max="4340" width="13.81640625" style="1" bestFit="1" customWidth="1"/>
    <col min="4341" max="4341" width="12.7265625" style="1" bestFit="1" customWidth="1"/>
    <col min="4342" max="4342" width="15.453125" style="1" customWidth="1"/>
    <col min="4343" max="4343" width="11.26953125" style="1" bestFit="1" customWidth="1"/>
    <col min="4344" max="4344" width="10.26953125" style="1" bestFit="1" customWidth="1"/>
    <col min="4345" max="4345" width="11.26953125" style="1" bestFit="1" customWidth="1"/>
    <col min="4346" max="4586" width="8.7265625" style="1"/>
    <col min="4587" max="4587" width="35" style="1" customWidth="1"/>
    <col min="4588" max="4588" width="0" style="1" hidden="1" customWidth="1"/>
    <col min="4589" max="4589" width="15.26953125" style="1" bestFit="1" customWidth="1"/>
    <col min="4590" max="4590" width="0" style="1" hidden="1" customWidth="1"/>
    <col min="4591" max="4591" width="0" style="1" hidden="1" customWidth="1"/>
    <col min="4592" max="4592" width="15.26953125" style="1" customWidth="1"/>
    <col min="4593" max="4593" width="13.26953125" style="1" bestFit="1" customWidth="1"/>
    <col min="4594" max="4594" width="16" style="1" customWidth="1"/>
    <col min="4595" max="4595" width="12.7265625" style="1" bestFit="1" customWidth="1"/>
    <col min="4596" max="4596" width="13.81640625" style="1" bestFit="1" customWidth="1"/>
    <col min="4597" max="4597" width="12.7265625" style="1" bestFit="1" customWidth="1"/>
    <col min="4598" max="4598" width="15.453125" style="1" customWidth="1"/>
    <col min="4599" max="4599" width="11.26953125" style="1" bestFit="1" customWidth="1"/>
    <col min="4600" max="4600" width="10.26953125" style="1" bestFit="1" customWidth="1"/>
    <col min="4601" max="4601" width="11.26953125" style="1" bestFit="1" customWidth="1"/>
    <col min="4602" max="4842" width="8.7265625" style="1"/>
    <col min="4843" max="4843" width="35" style="1" customWidth="1"/>
    <col min="4844" max="4844" width="0" style="1" hidden="1" customWidth="1"/>
    <col min="4845" max="4845" width="15.26953125" style="1" bestFit="1" customWidth="1"/>
    <col min="4846" max="4846" width="0" style="1" hidden="1" customWidth="1"/>
    <col min="4847" max="4847" width="0" style="1" hidden="1" customWidth="1"/>
    <col min="4848" max="4848" width="15.26953125" style="1" customWidth="1"/>
    <col min="4849" max="4849" width="13.26953125" style="1" bestFit="1" customWidth="1"/>
    <col min="4850" max="4850" width="16" style="1" customWidth="1"/>
    <col min="4851" max="4851" width="12.7265625" style="1" bestFit="1" customWidth="1"/>
    <col min="4852" max="4852" width="13.81640625" style="1" bestFit="1" customWidth="1"/>
    <col min="4853" max="4853" width="12.7265625" style="1" bestFit="1" customWidth="1"/>
    <col min="4854" max="4854" width="15.453125" style="1" customWidth="1"/>
    <col min="4855" max="4855" width="11.26953125" style="1" bestFit="1" customWidth="1"/>
    <col min="4856" max="4856" width="10.26953125" style="1" bestFit="1" customWidth="1"/>
    <col min="4857" max="4857" width="11.26953125" style="1" bestFit="1" customWidth="1"/>
    <col min="4858" max="5098" width="8.7265625" style="1"/>
    <col min="5099" max="5099" width="35" style="1" customWidth="1"/>
    <col min="5100" max="5100" width="0" style="1" hidden="1" customWidth="1"/>
    <col min="5101" max="5101" width="15.26953125" style="1" bestFit="1" customWidth="1"/>
    <col min="5102" max="5102" width="0" style="1" hidden="1" customWidth="1"/>
    <col min="5103" max="5103" width="0" style="1" hidden="1" customWidth="1"/>
    <col min="5104" max="5104" width="15.26953125" style="1" customWidth="1"/>
    <col min="5105" max="5105" width="13.26953125" style="1" bestFit="1" customWidth="1"/>
    <col min="5106" max="5106" width="16" style="1" customWidth="1"/>
    <col min="5107" max="5107" width="12.7265625" style="1" bestFit="1" customWidth="1"/>
    <col min="5108" max="5108" width="13.81640625" style="1" bestFit="1" customWidth="1"/>
    <col min="5109" max="5109" width="12.7265625" style="1" bestFit="1" customWidth="1"/>
    <col min="5110" max="5110" width="15.453125" style="1" customWidth="1"/>
    <col min="5111" max="5111" width="11.26953125" style="1" bestFit="1" customWidth="1"/>
    <col min="5112" max="5112" width="10.26953125" style="1" bestFit="1" customWidth="1"/>
    <col min="5113" max="5113" width="11.26953125" style="1" bestFit="1" customWidth="1"/>
    <col min="5114" max="5354" width="8.7265625" style="1"/>
    <col min="5355" max="5355" width="35" style="1" customWidth="1"/>
    <col min="5356" max="5356" width="0" style="1" hidden="1" customWidth="1"/>
    <col min="5357" max="5357" width="15.26953125" style="1" bestFit="1" customWidth="1"/>
    <col min="5358" max="5358" width="0" style="1" hidden="1" customWidth="1"/>
    <col min="5359" max="5359" width="0" style="1" hidden="1" customWidth="1"/>
    <col min="5360" max="5360" width="15.26953125" style="1" customWidth="1"/>
    <col min="5361" max="5361" width="13.26953125" style="1" bestFit="1" customWidth="1"/>
    <col min="5362" max="5362" width="16" style="1" customWidth="1"/>
    <col min="5363" max="5363" width="12.7265625" style="1" bestFit="1" customWidth="1"/>
    <col min="5364" max="5364" width="13.81640625" style="1" bestFit="1" customWidth="1"/>
    <col min="5365" max="5365" width="12.7265625" style="1" bestFit="1" customWidth="1"/>
    <col min="5366" max="5366" width="15.453125" style="1" customWidth="1"/>
    <col min="5367" max="5367" width="11.26953125" style="1" bestFit="1" customWidth="1"/>
    <col min="5368" max="5368" width="10.26953125" style="1" bestFit="1" customWidth="1"/>
    <col min="5369" max="5369" width="11.26953125" style="1" bestFit="1" customWidth="1"/>
    <col min="5370" max="5610" width="8.7265625" style="1"/>
    <col min="5611" max="5611" width="35" style="1" customWidth="1"/>
    <col min="5612" max="5612" width="0" style="1" hidden="1" customWidth="1"/>
    <col min="5613" max="5613" width="15.26953125" style="1" bestFit="1" customWidth="1"/>
    <col min="5614" max="5614" width="0" style="1" hidden="1" customWidth="1"/>
    <col min="5615" max="5615" width="0" style="1" hidden="1" customWidth="1"/>
    <col min="5616" max="5616" width="15.26953125" style="1" customWidth="1"/>
    <col min="5617" max="5617" width="13.26953125" style="1" bestFit="1" customWidth="1"/>
    <col min="5618" max="5618" width="16" style="1" customWidth="1"/>
    <col min="5619" max="5619" width="12.7265625" style="1" bestFit="1" customWidth="1"/>
    <col min="5620" max="5620" width="13.81640625" style="1" bestFit="1" customWidth="1"/>
    <col min="5621" max="5621" width="12.7265625" style="1" bestFit="1" customWidth="1"/>
    <col min="5622" max="5622" width="15.453125" style="1" customWidth="1"/>
    <col min="5623" max="5623" width="11.26953125" style="1" bestFit="1" customWidth="1"/>
    <col min="5624" max="5624" width="10.26953125" style="1" bestFit="1" customWidth="1"/>
    <col min="5625" max="5625" width="11.26953125" style="1" bestFit="1" customWidth="1"/>
    <col min="5626" max="5866" width="8.7265625" style="1"/>
    <col min="5867" max="5867" width="35" style="1" customWidth="1"/>
    <col min="5868" max="5868" width="0" style="1" hidden="1" customWidth="1"/>
    <col min="5869" max="5869" width="15.26953125" style="1" bestFit="1" customWidth="1"/>
    <col min="5870" max="5870" width="0" style="1" hidden="1" customWidth="1"/>
    <col min="5871" max="5871" width="0" style="1" hidden="1" customWidth="1"/>
    <col min="5872" max="5872" width="15.26953125" style="1" customWidth="1"/>
    <col min="5873" max="5873" width="13.26953125" style="1" bestFit="1" customWidth="1"/>
    <col min="5874" max="5874" width="16" style="1" customWidth="1"/>
    <col min="5875" max="5875" width="12.7265625" style="1" bestFit="1" customWidth="1"/>
    <col min="5876" max="5876" width="13.81640625" style="1" bestFit="1" customWidth="1"/>
    <col min="5877" max="5877" width="12.7265625" style="1" bestFit="1" customWidth="1"/>
    <col min="5878" max="5878" width="15.453125" style="1" customWidth="1"/>
    <col min="5879" max="5879" width="11.26953125" style="1" bestFit="1" customWidth="1"/>
    <col min="5880" max="5880" width="10.26953125" style="1" bestFit="1" customWidth="1"/>
    <col min="5881" max="5881" width="11.26953125" style="1" bestFit="1" customWidth="1"/>
    <col min="5882" max="6122" width="8.7265625" style="1"/>
    <col min="6123" max="6123" width="35" style="1" customWidth="1"/>
    <col min="6124" max="6124" width="0" style="1" hidden="1" customWidth="1"/>
    <col min="6125" max="6125" width="15.26953125" style="1" bestFit="1" customWidth="1"/>
    <col min="6126" max="6126" width="0" style="1" hidden="1" customWidth="1"/>
    <col min="6127" max="6127" width="0" style="1" hidden="1" customWidth="1"/>
    <col min="6128" max="6128" width="15.26953125" style="1" customWidth="1"/>
    <col min="6129" max="6129" width="13.26953125" style="1" bestFit="1" customWidth="1"/>
    <col min="6130" max="6130" width="16" style="1" customWidth="1"/>
    <col min="6131" max="6131" width="12.7265625" style="1" bestFit="1" customWidth="1"/>
    <col min="6132" max="6132" width="13.81640625" style="1" bestFit="1" customWidth="1"/>
    <col min="6133" max="6133" width="12.7265625" style="1" bestFit="1" customWidth="1"/>
    <col min="6134" max="6134" width="15.453125" style="1" customWidth="1"/>
    <col min="6135" max="6135" width="11.26953125" style="1" bestFit="1" customWidth="1"/>
    <col min="6136" max="6136" width="10.26953125" style="1" bestFit="1" customWidth="1"/>
    <col min="6137" max="6137" width="11.26953125" style="1" bestFit="1" customWidth="1"/>
    <col min="6138" max="6378" width="8.7265625" style="1"/>
    <col min="6379" max="6379" width="35" style="1" customWidth="1"/>
    <col min="6380" max="6380" width="0" style="1" hidden="1" customWidth="1"/>
    <col min="6381" max="6381" width="15.26953125" style="1" bestFit="1" customWidth="1"/>
    <col min="6382" max="6382" width="0" style="1" hidden="1" customWidth="1"/>
    <col min="6383" max="6383" width="0" style="1" hidden="1" customWidth="1"/>
    <col min="6384" max="6384" width="15.26953125" style="1" customWidth="1"/>
    <col min="6385" max="6385" width="13.26953125" style="1" bestFit="1" customWidth="1"/>
    <col min="6386" max="6386" width="16" style="1" customWidth="1"/>
    <col min="6387" max="6387" width="12.7265625" style="1" bestFit="1" customWidth="1"/>
    <col min="6388" max="6388" width="13.81640625" style="1" bestFit="1" customWidth="1"/>
    <col min="6389" max="6389" width="12.7265625" style="1" bestFit="1" customWidth="1"/>
    <col min="6390" max="6390" width="15.453125" style="1" customWidth="1"/>
    <col min="6391" max="6391" width="11.26953125" style="1" bestFit="1" customWidth="1"/>
    <col min="6392" max="6392" width="10.26953125" style="1" bestFit="1" customWidth="1"/>
    <col min="6393" max="6393" width="11.26953125" style="1" bestFit="1" customWidth="1"/>
    <col min="6394" max="6634" width="8.7265625" style="1"/>
    <col min="6635" max="6635" width="35" style="1" customWidth="1"/>
    <col min="6636" max="6636" width="0" style="1" hidden="1" customWidth="1"/>
    <col min="6637" max="6637" width="15.26953125" style="1" bestFit="1" customWidth="1"/>
    <col min="6638" max="6638" width="0" style="1" hidden="1" customWidth="1"/>
    <col min="6639" max="6639" width="0" style="1" hidden="1" customWidth="1"/>
    <col min="6640" max="6640" width="15.26953125" style="1" customWidth="1"/>
    <col min="6641" max="6641" width="13.26953125" style="1" bestFit="1" customWidth="1"/>
    <col min="6642" max="6642" width="16" style="1" customWidth="1"/>
    <col min="6643" max="6643" width="12.7265625" style="1" bestFit="1" customWidth="1"/>
    <col min="6644" max="6644" width="13.81640625" style="1" bestFit="1" customWidth="1"/>
    <col min="6645" max="6645" width="12.7265625" style="1" bestFit="1" customWidth="1"/>
    <col min="6646" max="6646" width="15.453125" style="1" customWidth="1"/>
    <col min="6647" max="6647" width="11.26953125" style="1" bestFit="1" customWidth="1"/>
    <col min="6648" max="6648" width="10.26953125" style="1" bestFit="1" customWidth="1"/>
    <col min="6649" max="6649" width="11.26953125" style="1" bestFit="1" customWidth="1"/>
    <col min="6650" max="6890" width="8.7265625" style="1"/>
    <col min="6891" max="6891" width="35" style="1" customWidth="1"/>
    <col min="6892" max="6892" width="0" style="1" hidden="1" customWidth="1"/>
    <col min="6893" max="6893" width="15.26953125" style="1" bestFit="1" customWidth="1"/>
    <col min="6894" max="6894" width="0" style="1" hidden="1" customWidth="1"/>
    <col min="6895" max="6895" width="0" style="1" hidden="1" customWidth="1"/>
    <col min="6896" max="6896" width="15.26953125" style="1" customWidth="1"/>
    <col min="6897" max="6897" width="13.26953125" style="1" bestFit="1" customWidth="1"/>
    <col min="6898" max="6898" width="16" style="1" customWidth="1"/>
    <col min="6899" max="6899" width="12.7265625" style="1" bestFit="1" customWidth="1"/>
    <col min="6900" max="6900" width="13.81640625" style="1" bestFit="1" customWidth="1"/>
    <col min="6901" max="6901" width="12.7265625" style="1" bestFit="1" customWidth="1"/>
    <col min="6902" max="6902" width="15.453125" style="1" customWidth="1"/>
    <col min="6903" max="6903" width="11.26953125" style="1" bestFit="1" customWidth="1"/>
    <col min="6904" max="6904" width="10.26953125" style="1" bestFit="1" customWidth="1"/>
    <col min="6905" max="6905" width="11.26953125" style="1" bestFit="1" customWidth="1"/>
    <col min="6906" max="7146" width="8.7265625" style="1"/>
    <col min="7147" max="7147" width="35" style="1" customWidth="1"/>
    <col min="7148" max="7148" width="0" style="1" hidden="1" customWidth="1"/>
    <col min="7149" max="7149" width="15.26953125" style="1" bestFit="1" customWidth="1"/>
    <col min="7150" max="7150" width="0" style="1" hidden="1" customWidth="1"/>
    <col min="7151" max="7151" width="0" style="1" hidden="1" customWidth="1"/>
    <col min="7152" max="7152" width="15.26953125" style="1" customWidth="1"/>
    <col min="7153" max="7153" width="13.26953125" style="1" bestFit="1" customWidth="1"/>
    <col min="7154" max="7154" width="16" style="1" customWidth="1"/>
    <col min="7155" max="7155" width="12.7265625" style="1" bestFit="1" customWidth="1"/>
    <col min="7156" max="7156" width="13.81640625" style="1" bestFit="1" customWidth="1"/>
    <col min="7157" max="7157" width="12.7265625" style="1" bestFit="1" customWidth="1"/>
    <col min="7158" max="7158" width="15.453125" style="1" customWidth="1"/>
    <col min="7159" max="7159" width="11.26953125" style="1" bestFit="1" customWidth="1"/>
    <col min="7160" max="7160" width="10.26953125" style="1" bestFit="1" customWidth="1"/>
    <col min="7161" max="7161" width="11.26953125" style="1" bestFit="1" customWidth="1"/>
    <col min="7162" max="7402" width="8.7265625" style="1"/>
    <col min="7403" max="7403" width="35" style="1" customWidth="1"/>
    <col min="7404" max="7404" width="0" style="1" hidden="1" customWidth="1"/>
    <col min="7405" max="7405" width="15.26953125" style="1" bestFit="1" customWidth="1"/>
    <col min="7406" max="7406" width="0" style="1" hidden="1" customWidth="1"/>
    <col min="7407" max="7407" width="0" style="1" hidden="1" customWidth="1"/>
    <col min="7408" max="7408" width="15.26953125" style="1" customWidth="1"/>
    <col min="7409" max="7409" width="13.26953125" style="1" bestFit="1" customWidth="1"/>
    <col min="7410" max="7410" width="16" style="1" customWidth="1"/>
    <col min="7411" max="7411" width="12.7265625" style="1" bestFit="1" customWidth="1"/>
    <col min="7412" max="7412" width="13.81640625" style="1" bestFit="1" customWidth="1"/>
    <col min="7413" max="7413" width="12.7265625" style="1" bestFit="1" customWidth="1"/>
    <col min="7414" max="7414" width="15.453125" style="1" customWidth="1"/>
    <col min="7415" max="7415" width="11.26953125" style="1" bestFit="1" customWidth="1"/>
    <col min="7416" max="7416" width="10.26953125" style="1" bestFit="1" customWidth="1"/>
    <col min="7417" max="7417" width="11.26953125" style="1" bestFit="1" customWidth="1"/>
    <col min="7418" max="7658" width="8.7265625" style="1"/>
    <col min="7659" max="7659" width="35" style="1" customWidth="1"/>
    <col min="7660" max="7660" width="0" style="1" hidden="1" customWidth="1"/>
    <col min="7661" max="7661" width="15.26953125" style="1" bestFit="1" customWidth="1"/>
    <col min="7662" max="7662" width="0" style="1" hidden="1" customWidth="1"/>
    <col min="7663" max="7663" width="0" style="1" hidden="1" customWidth="1"/>
    <col min="7664" max="7664" width="15.26953125" style="1" customWidth="1"/>
    <col min="7665" max="7665" width="13.26953125" style="1" bestFit="1" customWidth="1"/>
    <col min="7666" max="7666" width="16" style="1" customWidth="1"/>
    <col min="7667" max="7667" width="12.7265625" style="1" bestFit="1" customWidth="1"/>
    <col min="7668" max="7668" width="13.81640625" style="1" bestFit="1" customWidth="1"/>
    <col min="7669" max="7669" width="12.7265625" style="1" bestFit="1" customWidth="1"/>
    <col min="7670" max="7670" width="15.453125" style="1" customWidth="1"/>
    <col min="7671" max="7671" width="11.26953125" style="1" bestFit="1" customWidth="1"/>
    <col min="7672" max="7672" width="10.26953125" style="1" bestFit="1" customWidth="1"/>
    <col min="7673" max="7673" width="11.26953125" style="1" bestFit="1" customWidth="1"/>
    <col min="7674" max="7914" width="8.7265625" style="1"/>
    <col min="7915" max="7915" width="35" style="1" customWidth="1"/>
    <col min="7916" max="7916" width="0" style="1" hidden="1" customWidth="1"/>
    <col min="7917" max="7917" width="15.26953125" style="1" bestFit="1" customWidth="1"/>
    <col min="7918" max="7918" width="0" style="1" hidden="1" customWidth="1"/>
    <col min="7919" max="7919" width="0" style="1" hidden="1" customWidth="1"/>
    <col min="7920" max="7920" width="15.26953125" style="1" customWidth="1"/>
    <col min="7921" max="7921" width="13.26953125" style="1" bestFit="1" customWidth="1"/>
    <col min="7922" max="7922" width="16" style="1" customWidth="1"/>
    <col min="7923" max="7923" width="12.7265625" style="1" bestFit="1" customWidth="1"/>
    <col min="7924" max="7924" width="13.81640625" style="1" bestFit="1" customWidth="1"/>
    <col min="7925" max="7925" width="12.7265625" style="1" bestFit="1" customWidth="1"/>
    <col min="7926" max="7926" width="15.453125" style="1" customWidth="1"/>
    <col min="7927" max="7927" width="11.26953125" style="1" bestFit="1" customWidth="1"/>
    <col min="7928" max="7928" width="10.26953125" style="1" bestFit="1" customWidth="1"/>
    <col min="7929" max="7929" width="11.26953125" style="1" bestFit="1" customWidth="1"/>
    <col min="7930" max="8170" width="8.7265625" style="1"/>
    <col min="8171" max="8171" width="35" style="1" customWidth="1"/>
    <col min="8172" max="8172" width="0" style="1" hidden="1" customWidth="1"/>
    <col min="8173" max="8173" width="15.26953125" style="1" bestFit="1" customWidth="1"/>
    <col min="8174" max="8174" width="0" style="1" hidden="1" customWidth="1"/>
    <col min="8175" max="8175" width="0" style="1" hidden="1" customWidth="1"/>
    <col min="8176" max="8176" width="15.26953125" style="1" customWidth="1"/>
    <col min="8177" max="8177" width="13.26953125" style="1" bestFit="1" customWidth="1"/>
    <col min="8178" max="8178" width="16" style="1" customWidth="1"/>
    <col min="8179" max="8179" width="12.7265625" style="1" bestFit="1" customWidth="1"/>
    <col min="8180" max="8180" width="13.81640625" style="1" bestFit="1" customWidth="1"/>
    <col min="8181" max="8181" width="12.7265625" style="1" bestFit="1" customWidth="1"/>
    <col min="8182" max="8182" width="15.453125" style="1" customWidth="1"/>
    <col min="8183" max="8183" width="11.26953125" style="1" bestFit="1" customWidth="1"/>
    <col min="8184" max="8184" width="10.26953125" style="1" bestFit="1" customWidth="1"/>
    <col min="8185" max="8185" width="11.26953125" style="1" bestFit="1" customWidth="1"/>
    <col min="8186" max="8426" width="8.7265625" style="1"/>
    <col min="8427" max="8427" width="35" style="1" customWidth="1"/>
    <col min="8428" max="8428" width="0" style="1" hidden="1" customWidth="1"/>
    <col min="8429" max="8429" width="15.26953125" style="1" bestFit="1" customWidth="1"/>
    <col min="8430" max="8430" width="0" style="1" hidden="1" customWidth="1"/>
    <col min="8431" max="8431" width="0" style="1" hidden="1" customWidth="1"/>
    <col min="8432" max="8432" width="15.26953125" style="1" customWidth="1"/>
    <col min="8433" max="8433" width="13.26953125" style="1" bestFit="1" customWidth="1"/>
    <col min="8434" max="8434" width="16" style="1" customWidth="1"/>
    <col min="8435" max="8435" width="12.7265625" style="1" bestFit="1" customWidth="1"/>
    <col min="8436" max="8436" width="13.81640625" style="1" bestFit="1" customWidth="1"/>
    <col min="8437" max="8437" width="12.7265625" style="1" bestFit="1" customWidth="1"/>
    <col min="8438" max="8438" width="15.453125" style="1" customWidth="1"/>
    <col min="8439" max="8439" width="11.26953125" style="1" bestFit="1" customWidth="1"/>
    <col min="8440" max="8440" width="10.26953125" style="1" bestFit="1" customWidth="1"/>
    <col min="8441" max="8441" width="11.26953125" style="1" bestFit="1" customWidth="1"/>
    <col min="8442" max="8682" width="8.7265625" style="1"/>
    <col min="8683" max="8683" width="35" style="1" customWidth="1"/>
    <col min="8684" max="8684" width="0" style="1" hidden="1" customWidth="1"/>
    <col min="8685" max="8685" width="15.26953125" style="1" bestFit="1" customWidth="1"/>
    <col min="8686" max="8686" width="0" style="1" hidden="1" customWidth="1"/>
    <col min="8687" max="8687" width="0" style="1" hidden="1" customWidth="1"/>
    <col min="8688" max="8688" width="15.26953125" style="1" customWidth="1"/>
    <col min="8689" max="8689" width="13.26953125" style="1" bestFit="1" customWidth="1"/>
    <col min="8690" max="8690" width="16" style="1" customWidth="1"/>
    <col min="8691" max="8691" width="12.7265625" style="1" bestFit="1" customWidth="1"/>
    <col min="8692" max="8692" width="13.81640625" style="1" bestFit="1" customWidth="1"/>
    <col min="8693" max="8693" width="12.7265625" style="1" bestFit="1" customWidth="1"/>
    <col min="8694" max="8694" width="15.453125" style="1" customWidth="1"/>
    <col min="8695" max="8695" width="11.26953125" style="1" bestFit="1" customWidth="1"/>
    <col min="8696" max="8696" width="10.26953125" style="1" bestFit="1" customWidth="1"/>
    <col min="8697" max="8697" width="11.26953125" style="1" bestFit="1" customWidth="1"/>
    <col min="8698" max="8938" width="8.7265625" style="1"/>
    <col min="8939" max="8939" width="35" style="1" customWidth="1"/>
    <col min="8940" max="8940" width="0" style="1" hidden="1" customWidth="1"/>
    <col min="8941" max="8941" width="15.26953125" style="1" bestFit="1" customWidth="1"/>
    <col min="8942" max="8942" width="0" style="1" hidden="1" customWidth="1"/>
    <col min="8943" max="8943" width="0" style="1" hidden="1" customWidth="1"/>
    <col min="8944" max="8944" width="15.26953125" style="1" customWidth="1"/>
    <col min="8945" max="8945" width="13.26953125" style="1" bestFit="1" customWidth="1"/>
    <col min="8946" max="8946" width="16" style="1" customWidth="1"/>
    <col min="8947" max="8947" width="12.7265625" style="1" bestFit="1" customWidth="1"/>
    <col min="8948" max="8948" width="13.81640625" style="1" bestFit="1" customWidth="1"/>
    <col min="8949" max="8949" width="12.7265625" style="1" bestFit="1" customWidth="1"/>
    <col min="8950" max="8950" width="15.453125" style="1" customWidth="1"/>
    <col min="8951" max="8951" width="11.26953125" style="1" bestFit="1" customWidth="1"/>
    <col min="8952" max="8952" width="10.26953125" style="1" bestFit="1" customWidth="1"/>
    <col min="8953" max="8953" width="11.26953125" style="1" bestFit="1" customWidth="1"/>
    <col min="8954" max="9194" width="8.7265625" style="1"/>
    <col min="9195" max="9195" width="35" style="1" customWidth="1"/>
    <col min="9196" max="9196" width="0" style="1" hidden="1" customWidth="1"/>
    <col min="9197" max="9197" width="15.26953125" style="1" bestFit="1" customWidth="1"/>
    <col min="9198" max="9198" width="0" style="1" hidden="1" customWidth="1"/>
    <col min="9199" max="9199" width="0" style="1" hidden="1" customWidth="1"/>
    <col min="9200" max="9200" width="15.26953125" style="1" customWidth="1"/>
    <col min="9201" max="9201" width="13.26953125" style="1" bestFit="1" customWidth="1"/>
    <col min="9202" max="9202" width="16" style="1" customWidth="1"/>
    <col min="9203" max="9203" width="12.7265625" style="1" bestFit="1" customWidth="1"/>
    <col min="9204" max="9204" width="13.81640625" style="1" bestFit="1" customWidth="1"/>
    <col min="9205" max="9205" width="12.7265625" style="1" bestFit="1" customWidth="1"/>
    <col min="9206" max="9206" width="15.453125" style="1" customWidth="1"/>
    <col min="9207" max="9207" width="11.26953125" style="1" bestFit="1" customWidth="1"/>
    <col min="9208" max="9208" width="10.26953125" style="1" bestFit="1" customWidth="1"/>
    <col min="9209" max="9209" width="11.26953125" style="1" bestFit="1" customWidth="1"/>
    <col min="9210" max="9450" width="8.7265625" style="1"/>
    <col min="9451" max="9451" width="35" style="1" customWidth="1"/>
    <col min="9452" max="9452" width="0" style="1" hidden="1" customWidth="1"/>
    <col min="9453" max="9453" width="15.26953125" style="1" bestFit="1" customWidth="1"/>
    <col min="9454" max="9454" width="0" style="1" hidden="1" customWidth="1"/>
    <col min="9455" max="9455" width="0" style="1" hidden="1" customWidth="1"/>
    <col min="9456" max="9456" width="15.26953125" style="1" customWidth="1"/>
    <col min="9457" max="9457" width="13.26953125" style="1" bestFit="1" customWidth="1"/>
    <col min="9458" max="9458" width="16" style="1" customWidth="1"/>
    <col min="9459" max="9459" width="12.7265625" style="1" bestFit="1" customWidth="1"/>
    <col min="9460" max="9460" width="13.81640625" style="1" bestFit="1" customWidth="1"/>
    <col min="9461" max="9461" width="12.7265625" style="1" bestFit="1" customWidth="1"/>
    <col min="9462" max="9462" width="15.453125" style="1" customWidth="1"/>
    <col min="9463" max="9463" width="11.26953125" style="1" bestFit="1" customWidth="1"/>
    <col min="9464" max="9464" width="10.26953125" style="1" bestFit="1" customWidth="1"/>
    <col min="9465" max="9465" width="11.26953125" style="1" bestFit="1" customWidth="1"/>
    <col min="9466" max="9706" width="8.7265625" style="1"/>
    <col min="9707" max="9707" width="35" style="1" customWidth="1"/>
    <col min="9708" max="9708" width="0" style="1" hidden="1" customWidth="1"/>
    <col min="9709" max="9709" width="15.26953125" style="1" bestFit="1" customWidth="1"/>
    <col min="9710" max="9710" width="0" style="1" hidden="1" customWidth="1"/>
    <col min="9711" max="9711" width="0" style="1" hidden="1" customWidth="1"/>
    <col min="9712" max="9712" width="15.26953125" style="1" customWidth="1"/>
    <col min="9713" max="9713" width="13.26953125" style="1" bestFit="1" customWidth="1"/>
    <col min="9714" max="9714" width="16" style="1" customWidth="1"/>
    <col min="9715" max="9715" width="12.7265625" style="1" bestFit="1" customWidth="1"/>
    <col min="9716" max="9716" width="13.81640625" style="1" bestFit="1" customWidth="1"/>
    <col min="9717" max="9717" width="12.7265625" style="1" bestFit="1" customWidth="1"/>
    <col min="9718" max="9718" width="15.453125" style="1" customWidth="1"/>
    <col min="9719" max="9719" width="11.26953125" style="1" bestFit="1" customWidth="1"/>
    <col min="9720" max="9720" width="10.26953125" style="1" bestFit="1" customWidth="1"/>
    <col min="9721" max="9721" width="11.26953125" style="1" bestFit="1" customWidth="1"/>
    <col min="9722" max="9962" width="8.7265625" style="1"/>
    <col min="9963" max="9963" width="35" style="1" customWidth="1"/>
    <col min="9964" max="9964" width="0" style="1" hidden="1" customWidth="1"/>
    <col min="9965" max="9965" width="15.26953125" style="1" bestFit="1" customWidth="1"/>
    <col min="9966" max="9966" width="0" style="1" hidden="1" customWidth="1"/>
    <col min="9967" max="9967" width="0" style="1" hidden="1" customWidth="1"/>
    <col min="9968" max="9968" width="15.26953125" style="1" customWidth="1"/>
    <col min="9969" max="9969" width="13.26953125" style="1" bestFit="1" customWidth="1"/>
    <col min="9970" max="9970" width="16" style="1" customWidth="1"/>
    <col min="9971" max="9971" width="12.7265625" style="1" bestFit="1" customWidth="1"/>
    <col min="9972" max="9972" width="13.81640625" style="1" bestFit="1" customWidth="1"/>
    <col min="9973" max="9973" width="12.7265625" style="1" bestFit="1" customWidth="1"/>
    <col min="9974" max="9974" width="15.453125" style="1" customWidth="1"/>
    <col min="9975" max="9975" width="11.26953125" style="1" bestFit="1" customWidth="1"/>
    <col min="9976" max="9976" width="10.26953125" style="1" bestFit="1" customWidth="1"/>
    <col min="9977" max="9977" width="11.26953125" style="1" bestFit="1" customWidth="1"/>
    <col min="9978" max="10218" width="8.7265625" style="1"/>
    <col min="10219" max="10219" width="35" style="1" customWidth="1"/>
    <col min="10220" max="10220" width="0" style="1" hidden="1" customWidth="1"/>
    <col min="10221" max="10221" width="15.26953125" style="1" bestFit="1" customWidth="1"/>
    <col min="10222" max="10222" width="0" style="1" hidden="1" customWidth="1"/>
    <col min="10223" max="10223" width="0" style="1" hidden="1" customWidth="1"/>
    <col min="10224" max="10224" width="15.26953125" style="1" customWidth="1"/>
    <col min="10225" max="10225" width="13.26953125" style="1" bestFit="1" customWidth="1"/>
    <col min="10226" max="10226" width="16" style="1" customWidth="1"/>
    <col min="10227" max="10227" width="12.7265625" style="1" bestFit="1" customWidth="1"/>
    <col min="10228" max="10228" width="13.81640625" style="1" bestFit="1" customWidth="1"/>
    <col min="10229" max="10229" width="12.7265625" style="1" bestFit="1" customWidth="1"/>
    <col min="10230" max="10230" width="15.453125" style="1" customWidth="1"/>
    <col min="10231" max="10231" width="11.26953125" style="1" bestFit="1" customWidth="1"/>
    <col min="10232" max="10232" width="10.26953125" style="1" bestFit="1" customWidth="1"/>
    <col min="10233" max="10233" width="11.26953125" style="1" bestFit="1" customWidth="1"/>
    <col min="10234" max="10474" width="8.7265625" style="1"/>
    <col min="10475" max="10475" width="35" style="1" customWidth="1"/>
    <col min="10476" max="10476" width="0" style="1" hidden="1" customWidth="1"/>
    <col min="10477" max="10477" width="15.26953125" style="1" bestFit="1" customWidth="1"/>
    <col min="10478" max="10478" width="0" style="1" hidden="1" customWidth="1"/>
    <col min="10479" max="10479" width="0" style="1" hidden="1" customWidth="1"/>
    <col min="10480" max="10480" width="15.26953125" style="1" customWidth="1"/>
    <col min="10481" max="10481" width="13.26953125" style="1" bestFit="1" customWidth="1"/>
    <col min="10482" max="10482" width="16" style="1" customWidth="1"/>
    <col min="10483" max="10483" width="12.7265625" style="1" bestFit="1" customWidth="1"/>
    <col min="10484" max="10484" width="13.81640625" style="1" bestFit="1" customWidth="1"/>
    <col min="10485" max="10485" width="12.7265625" style="1" bestFit="1" customWidth="1"/>
    <col min="10486" max="10486" width="15.453125" style="1" customWidth="1"/>
    <col min="10487" max="10487" width="11.26953125" style="1" bestFit="1" customWidth="1"/>
    <col min="10488" max="10488" width="10.26953125" style="1" bestFit="1" customWidth="1"/>
    <col min="10489" max="10489" width="11.26953125" style="1" bestFit="1" customWidth="1"/>
    <col min="10490" max="10730" width="8.7265625" style="1"/>
    <col min="10731" max="10731" width="35" style="1" customWidth="1"/>
    <col min="10732" max="10732" width="0" style="1" hidden="1" customWidth="1"/>
    <col min="10733" max="10733" width="15.26953125" style="1" bestFit="1" customWidth="1"/>
    <col min="10734" max="10734" width="0" style="1" hidden="1" customWidth="1"/>
    <col min="10735" max="10735" width="0" style="1" hidden="1" customWidth="1"/>
    <col min="10736" max="10736" width="15.26953125" style="1" customWidth="1"/>
    <col min="10737" max="10737" width="13.26953125" style="1" bestFit="1" customWidth="1"/>
    <col min="10738" max="10738" width="16" style="1" customWidth="1"/>
    <col min="10739" max="10739" width="12.7265625" style="1" bestFit="1" customWidth="1"/>
    <col min="10740" max="10740" width="13.81640625" style="1" bestFit="1" customWidth="1"/>
    <col min="10741" max="10741" width="12.7265625" style="1" bestFit="1" customWidth="1"/>
    <col min="10742" max="10742" width="15.453125" style="1" customWidth="1"/>
    <col min="10743" max="10743" width="11.26953125" style="1" bestFit="1" customWidth="1"/>
    <col min="10744" max="10744" width="10.26953125" style="1" bestFit="1" customWidth="1"/>
    <col min="10745" max="10745" width="11.26953125" style="1" bestFit="1" customWidth="1"/>
    <col min="10746" max="10986" width="8.7265625" style="1"/>
    <col min="10987" max="10987" width="35" style="1" customWidth="1"/>
    <col min="10988" max="10988" width="0" style="1" hidden="1" customWidth="1"/>
    <col min="10989" max="10989" width="15.26953125" style="1" bestFit="1" customWidth="1"/>
    <col min="10990" max="10990" width="0" style="1" hidden="1" customWidth="1"/>
    <col min="10991" max="10991" width="0" style="1" hidden="1" customWidth="1"/>
    <col min="10992" max="10992" width="15.26953125" style="1" customWidth="1"/>
    <col min="10993" max="10993" width="13.26953125" style="1" bestFit="1" customWidth="1"/>
    <col min="10994" max="10994" width="16" style="1" customWidth="1"/>
    <col min="10995" max="10995" width="12.7265625" style="1" bestFit="1" customWidth="1"/>
    <col min="10996" max="10996" width="13.81640625" style="1" bestFit="1" customWidth="1"/>
    <col min="10997" max="10997" width="12.7265625" style="1" bestFit="1" customWidth="1"/>
    <col min="10998" max="10998" width="15.453125" style="1" customWidth="1"/>
    <col min="10999" max="10999" width="11.26953125" style="1" bestFit="1" customWidth="1"/>
    <col min="11000" max="11000" width="10.26953125" style="1" bestFit="1" customWidth="1"/>
    <col min="11001" max="11001" width="11.26953125" style="1" bestFit="1" customWidth="1"/>
    <col min="11002" max="11242" width="8.7265625" style="1"/>
    <col min="11243" max="11243" width="35" style="1" customWidth="1"/>
    <col min="11244" max="11244" width="0" style="1" hidden="1" customWidth="1"/>
    <col min="11245" max="11245" width="15.26953125" style="1" bestFit="1" customWidth="1"/>
    <col min="11246" max="11246" width="0" style="1" hidden="1" customWidth="1"/>
    <col min="11247" max="11247" width="0" style="1" hidden="1" customWidth="1"/>
    <col min="11248" max="11248" width="15.26953125" style="1" customWidth="1"/>
    <col min="11249" max="11249" width="13.26953125" style="1" bestFit="1" customWidth="1"/>
    <col min="11250" max="11250" width="16" style="1" customWidth="1"/>
    <col min="11251" max="11251" width="12.7265625" style="1" bestFit="1" customWidth="1"/>
    <col min="11252" max="11252" width="13.81640625" style="1" bestFit="1" customWidth="1"/>
    <col min="11253" max="11253" width="12.7265625" style="1" bestFit="1" customWidth="1"/>
    <col min="11254" max="11254" width="15.453125" style="1" customWidth="1"/>
    <col min="11255" max="11255" width="11.26953125" style="1" bestFit="1" customWidth="1"/>
    <col min="11256" max="11256" width="10.26953125" style="1" bestFit="1" customWidth="1"/>
    <col min="11257" max="11257" width="11.26953125" style="1" bestFit="1" customWidth="1"/>
    <col min="11258" max="11498" width="8.7265625" style="1"/>
    <col min="11499" max="11499" width="35" style="1" customWidth="1"/>
    <col min="11500" max="11500" width="0" style="1" hidden="1" customWidth="1"/>
    <col min="11501" max="11501" width="15.26953125" style="1" bestFit="1" customWidth="1"/>
    <col min="11502" max="11502" width="0" style="1" hidden="1" customWidth="1"/>
    <col min="11503" max="11503" width="0" style="1" hidden="1" customWidth="1"/>
    <col min="11504" max="11504" width="15.26953125" style="1" customWidth="1"/>
    <col min="11505" max="11505" width="13.26953125" style="1" bestFit="1" customWidth="1"/>
    <col min="11506" max="11506" width="16" style="1" customWidth="1"/>
    <col min="11507" max="11507" width="12.7265625" style="1" bestFit="1" customWidth="1"/>
    <col min="11508" max="11508" width="13.81640625" style="1" bestFit="1" customWidth="1"/>
    <col min="11509" max="11509" width="12.7265625" style="1" bestFit="1" customWidth="1"/>
    <col min="11510" max="11510" width="15.453125" style="1" customWidth="1"/>
    <col min="11511" max="11511" width="11.26953125" style="1" bestFit="1" customWidth="1"/>
    <col min="11512" max="11512" width="10.26953125" style="1" bestFit="1" customWidth="1"/>
    <col min="11513" max="11513" width="11.26953125" style="1" bestFit="1" customWidth="1"/>
    <col min="11514" max="11754" width="8.7265625" style="1"/>
    <col min="11755" max="11755" width="35" style="1" customWidth="1"/>
    <col min="11756" max="11756" width="0" style="1" hidden="1" customWidth="1"/>
    <col min="11757" max="11757" width="15.26953125" style="1" bestFit="1" customWidth="1"/>
    <col min="11758" max="11758" width="0" style="1" hidden="1" customWidth="1"/>
    <col min="11759" max="11759" width="0" style="1" hidden="1" customWidth="1"/>
    <col min="11760" max="11760" width="15.26953125" style="1" customWidth="1"/>
    <col min="11761" max="11761" width="13.26953125" style="1" bestFit="1" customWidth="1"/>
    <col min="11762" max="11762" width="16" style="1" customWidth="1"/>
    <col min="11763" max="11763" width="12.7265625" style="1" bestFit="1" customWidth="1"/>
    <col min="11764" max="11764" width="13.81640625" style="1" bestFit="1" customWidth="1"/>
    <col min="11765" max="11765" width="12.7265625" style="1" bestFit="1" customWidth="1"/>
    <col min="11766" max="11766" width="15.453125" style="1" customWidth="1"/>
    <col min="11767" max="11767" width="11.26953125" style="1" bestFit="1" customWidth="1"/>
    <col min="11768" max="11768" width="10.26953125" style="1" bestFit="1" customWidth="1"/>
    <col min="11769" max="11769" width="11.26953125" style="1" bestFit="1" customWidth="1"/>
    <col min="11770" max="12010" width="8.7265625" style="1"/>
    <col min="12011" max="12011" width="35" style="1" customWidth="1"/>
    <col min="12012" max="12012" width="0" style="1" hidden="1" customWidth="1"/>
    <col min="12013" max="12013" width="15.26953125" style="1" bestFit="1" customWidth="1"/>
    <col min="12014" max="12014" width="0" style="1" hidden="1" customWidth="1"/>
    <col min="12015" max="12015" width="0" style="1" hidden="1" customWidth="1"/>
    <col min="12016" max="12016" width="15.26953125" style="1" customWidth="1"/>
    <col min="12017" max="12017" width="13.26953125" style="1" bestFit="1" customWidth="1"/>
    <col min="12018" max="12018" width="16" style="1" customWidth="1"/>
    <col min="12019" max="12019" width="12.7265625" style="1" bestFit="1" customWidth="1"/>
    <col min="12020" max="12020" width="13.81640625" style="1" bestFit="1" customWidth="1"/>
    <col min="12021" max="12021" width="12.7265625" style="1" bestFit="1" customWidth="1"/>
    <col min="12022" max="12022" width="15.453125" style="1" customWidth="1"/>
    <col min="12023" max="12023" width="11.26953125" style="1" bestFit="1" customWidth="1"/>
    <col min="12024" max="12024" width="10.26953125" style="1" bestFit="1" customWidth="1"/>
    <col min="12025" max="12025" width="11.26953125" style="1" bestFit="1" customWidth="1"/>
    <col min="12026" max="12266" width="8.7265625" style="1"/>
    <col min="12267" max="12267" width="35" style="1" customWidth="1"/>
    <col min="12268" max="12268" width="0" style="1" hidden="1" customWidth="1"/>
    <col min="12269" max="12269" width="15.26953125" style="1" bestFit="1" customWidth="1"/>
    <col min="12270" max="12270" width="0" style="1" hidden="1" customWidth="1"/>
    <col min="12271" max="12271" width="0" style="1" hidden="1" customWidth="1"/>
    <col min="12272" max="12272" width="15.26953125" style="1" customWidth="1"/>
    <col min="12273" max="12273" width="13.26953125" style="1" bestFit="1" customWidth="1"/>
    <col min="12274" max="12274" width="16" style="1" customWidth="1"/>
    <col min="12275" max="12275" width="12.7265625" style="1" bestFit="1" customWidth="1"/>
    <col min="12276" max="12276" width="13.81640625" style="1" bestFit="1" customWidth="1"/>
    <col min="12277" max="12277" width="12.7265625" style="1" bestFit="1" customWidth="1"/>
    <col min="12278" max="12278" width="15.453125" style="1" customWidth="1"/>
    <col min="12279" max="12279" width="11.26953125" style="1" bestFit="1" customWidth="1"/>
    <col min="12280" max="12280" width="10.26953125" style="1" bestFit="1" customWidth="1"/>
    <col min="12281" max="12281" width="11.26953125" style="1" bestFit="1" customWidth="1"/>
    <col min="12282" max="12522" width="8.7265625" style="1"/>
    <col min="12523" max="12523" width="35" style="1" customWidth="1"/>
    <col min="12524" max="12524" width="0" style="1" hidden="1" customWidth="1"/>
    <col min="12525" max="12525" width="15.26953125" style="1" bestFit="1" customWidth="1"/>
    <col min="12526" max="12526" width="0" style="1" hidden="1" customWidth="1"/>
    <col min="12527" max="12527" width="0" style="1" hidden="1" customWidth="1"/>
    <col min="12528" max="12528" width="15.26953125" style="1" customWidth="1"/>
    <col min="12529" max="12529" width="13.26953125" style="1" bestFit="1" customWidth="1"/>
    <col min="12530" max="12530" width="16" style="1" customWidth="1"/>
    <col min="12531" max="12531" width="12.7265625" style="1" bestFit="1" customWidth="1"/>
    <col min="12532" max="12532" width="13.81640625" style="1" bestFit="1" customWidth="1"/>
    <col min="12533" max="12533" width="12.7265625" style="1" bestFit="1" customWidth="1"/>
    <col min="12534" max="12534" width="15.453125" style="1" customWidth="1"/>
    <col min="12535" max="12535" width="11.26953125" style="1" bestFit="1" customWidth="1"/>
    <col min="12536" max="12536" width="10.26953125" style="1" bestFit="1" customWidth="1"/>
    <col min="12537" max="12537" width="11.26953125" style="1" bestFit="1" customWidth="1"/>
    <col min="12538" max="12778" width="8.7265625" style="1"/>
    <col min="12779" max="12779" width="35" style="1" customWidth="1"/>
    <col min="12780" max="12780" width="0" style="1" hidden="1" customWidth="1"/>
    <col min="12781" max="12781" width="15.26953125" style="1" bestFit="1" customWidth="1"/>
    <col min="12782" max="12782" width="0" style="1" hidden="1" customWidth="1"/>
    <col min="12783" max="12783" width="0" style="1" hidden="1" customWidth="1"/>
    <col min="12784" max="12784" width="15.26953125" style="1" customWidth="1"/>
    <col min="12785" max="12785" width="13.26953125" style="1" bestFit="1" customWidth="1"/>
    <col min="12786" max="12786" width="16" style="1" customWidth="1"/>
    <col min="12787" max="12787" width="12.7265625" style="1" bestFit="1" customWidth="1"/>
    <col min="12788" max="12788" width="13.81640625" style="1" bestFit="1" customWidth="1"/>
    <col min="12789" max="12789" width="12.7265625" style="1" bestFit="1" customWidth="1"/>
    <col min="12790" max="12790" width="15.453125" style="1" customWidth="1"/>
    <col min="12791" max="12791" width="11.26953125" style="1" bestFit="1" customWidth="1"/>
    <col min="12792" max="12792" width="10.26953125" style="1" bestFit="1" customWidth="1"/>
    <col min="12793" max="12793" width="11.26953125" style="1" bestFit="1" customWidth="1"/>
    <col min="12794" max="13034" width="8.7265625" style="1"/>
    <col min="13035" max="13035" width="35" style="1" customWidth="1"/>
    <col min="13036" max="13036" width="0" style="1" hidden="1" customWidth="1"/>
    <col min="13037" max="13037" width="15.26953125" style="1" bestFit="1" customWidth="1"/>
    <col min="13038" max="13038" width="0" style="1" hidden="1" customWidth="1"/>
    <col min="13039" max="13039" width="0" style="1" hidden="1" customWidth="1"/>
    <col min="13040" max="13040" width="15.26953125" style="1" customWidth="1"/>
    <col min="13041" max="13041" width="13.26953125" style="1" bestFit="1" customWidth="1"/>
    <col min="13042" max="13042" width="16" style="1" customWidth="1"/>
    <col min="13043" max="13043" width="12.7265625" style="1" bestFit="1" customWidth="1"/>
    <col min="13044" max="13044" width="13.81640625" style="1" bestFit="1" customWidth="1"/>
    <col min="13045" max="13045" width="12.7265625" style="1" bestFit="1" customWidth="1"/>
    <col min="13046" max="13046" width="15.453125" style="1" customWidth="1"/>
    <col min="13047" max="13047" width="11.26953125" style="1" bestFit="1" customWidth="1"/>
    <col min="13048" max="13048" width="10.26953125" style="1" bestFit="1" customWidth="1"/>
    <col min="13049" max="13049" width="11.26953125" style="1" bestFit="1" customWidth="1"/>
    <col min="13050" max="13290" width="8.7265625" style="1"/>
    <col min="13291" max="13291" width="35" style="1" customWidth="1"/>
    <col min="13292" max="13292" width="0" style="1" hidden="1" customWidth="1"/>
    <col min="13293" max="13293" width="15.26953125" style="1" bestFit="1" customWidth="1"/>
    <col min="13294" max="13294" width="0" style="1" hidden="1" customWidth="1"/>
    <col min="13295" max="13295" width="0" style="1" hidden="1" customWidth="1"/>
    <col min="13296" max="13296" width="15.26953125" style="1" customWidth="1"/>
    <col min="13297" max="13297" width="13.26953125" style="1" bestFit="1" customWidth="1"/>
    <col min="13298" max="13298" width="16" style="1" customWidth="1"/>
    <col min="13299" max="13299" width="12.7265625" style="1" bestFit="1" customWidth="1"/>
    <col min="13300" max="13300" width="13.81640625" style="1" bestFit="1" customWidth="1"/>
    <col min="13301" max="13301" width="12.7265625" style="1" bestFit="1" customWidth="1"/>
    <col min="13302" max="13302" width="15.453125" style="1" customWidth="1"/>
    <col min="13303" max="13303" width="11.26953125" style="1" bestFit="1" customWidth="1"/>
    <col min="13304" max="13304" width="10.26953125" style="1" bestFit="1" customWidth="1"/>
    <col min="13305" max="13305" width="11.26953125" style="1" bestFit="1" customWidth="1"/>
    <col min="13306" max="13546" width="8.7265625" style="1"/>
    <col min="13547" max="13547" width="35" style="1" customWidth="1"/>
    <col min="13548" max="13548" width="0" style="1" hidden="1" customWidth="1"/>
    <col min="13549" max="13549" width="15.26953125" style="1" bestFit="1" customWidth="1"/>
    <col min="13550" max="13550" width="0" style="1" hidden="1" customWidth="1"/>
    <col min="13551" max="13551" width="0" style="1" hidden="1" customWidth="1"/>
    <col min="13552" max="13552" width="15.26953125" style="1" customWidth="1"/>
    <col min="13553" max="13553" width="13.26953125" style="1" bestFit="1" customWidth="1"/>
    <col min="13554" max="13554" width="16" style="1" customWidth="1"/>
    <col min="13555" max="13555" width="12.7265625" style="1" bestFit="1" customWidth="1"/>
    <col min="13556" max="13556" width="13.81640625" style="1" bestFit="1" customWidth="1"/>
    <col min="13557" max="13557" width="12.7265625" style="1" bestFit="1" customWidth="1"/>
    <col min="13558" max="13558" width="15.453125" style="1" customWidth="1"/>
    <col min="13559" max="13559" width="11.26953125" style="1" bestFit="1" customWidth="1"/>
    <col min="13560" max="13560" width="10.26953125" style="1" bestFit="1" customWidth="1"/>
    <col min="13561" max="13561" width="11.26953125" style="1" bestFit="1" customWidth="1"/>
    <col min="13562" max="13802" width="8.7265625" style="1"/>
    <col min="13803" max="13803" width="35" style="1" customWidth="1"/>
    <col min="13804" max="13804" width="0" style="1" hidden="1" customWidth="1"/>
    <col min="13805" max="13805" width="15.26953125" style="1" bestFit="1" customWidth="1"/>
    <col min="13806" max="13806" width="0" style="1" hidden="1" customWidth="1"/>
    <col min="13807" max="13807" width="0" style="1" hidden="1" customWidth="1"/>
    <col min="13808" max="13808" width="15.26953125" style="1" customWidth="1"/>
    <col min="13809" max="13809" width="13.26953125" style="1" bestFit="1" customWidth="1"/>
    <col min="13810" max="13810" width="16" style="1" customWidth="1"/>
    <col min="13811" max="13811" width="12.7265625" style="1" bestFit="1" customWidth="1"/>
    <col min="13812" max="13812" width="13.81640625" style="1" bestFit="1" customWidth="1"/>
    <col min="13813" max="13813" width="12.7265625" style="1" bestFit="1" customWidth="1"/>
    <col min="13814" max="13814" width="15.453125" style="1" customWidth="1"/>
    <col min="13815" max="13815" width="11.26953125" style="1" bestFit="1" customWidth="1"/>
    <col min="13816" max="13816" width="10.26953125" style="1" bestFit="1" customWidth="1"/>
    <col min="13817" max="13817" width="11.26953125" style="1" bestFit="1" customWidth="1"/>
    <col min="13818" max="14058" width="8.7265625" style="1"/>
    <col min="14059" max="14059" width="35" style="1" customWidth="1"/>
    <col min="14060" max="14060" width="0" style="1" hidden="1" customWidth="1"/>
    <col min="14061" max="14061" width="15.26953125" style="1" bestFit="1" customWidth="1"/>
    <col min="14062" max="14062" width="0" style="1" hidden="1" customWidth="1"/>
    <col min="14063" max="14063" width="0" style="1" hidden="1" customWidth="1"/>
    <col min="14064" max="14064" width="15.26953125" style="1" customWidth="1"/>
    <col min="14065" max="14065" width="13.26953125" style="1" bestFit="1" customWidth="1"/>
    <col min="14066" max="14066" width="16" style="1" customWidth="1"/>
    <col min="14067" max="14067" width="12.7265625" style="1" bestFit="1" customWidth="1"/>
    <col min="14068" max="14068" width="13.81640625" style="1" bestFit="1" customWidth="1"/>
    <col min="14069" max="14069" width="12.7265625" style="1" bestFit="1" customWidth="1"/>
    <col min="14070" max="14070" width="15.453125" style="1" customWidth="1"/>
    <col min="14071" max="14071" width="11.26953125" style="1" bestFit="1" customWidth="1"/>
    <col min="14072" max="14072" width="10.26953125" style="1" bestFit="1" customWidth="1"/>
    <col min="14073" max="14073" width="11.26953125" style="1" bestFit="1" customWidth="1"/>
    <col min="14074" max="14314" width="8.7265625" style="1"/>
    <col min="14315" max="14315" width="35" style="1" customWidth="1"/>
    <col min="14316" max="14316" width="0" style="1" hidden="1" customWidth="1"/>
    <col min="14317" max="14317" width="15.26953125" style="1" bestFit="1" customWidth="1"/>
    <col min="14318" max="14318" width="0" style="1" hidden="1" customWidth="1"/>
    <col min="14319" max="14319" width="0" style="1" hidden="1" customWidth="1"/>
    <col min="14320" max="14320" width="15.26953125" style="1" customWidth="1"/>
    <col min="14321" max="14321" width="13.26953125" style="1" bestFit="1" customWidth="1"/>
    <col min="14322" max="14322" width="16" style="1" customWidth="1"/>
    <col min="14323" max="14323" width="12.7265625" style="1" bestFit="1" customWidth="1"/>
    <col min="14324" max="14324" width="13.81640625" style="1" bestFit="1" customWidth="1"/>
    <col min="14325" max="14325" width="12.7265625" style="1" bestFit="1" customWidth="1"/>
    <col min="14326" max="14326" width="15.453125" style="1" customWidth="1"/>
    <col min="14327" max="14327" width="11.26953125" style="1" bestFit="1" customWidth="1"/>
    <col min="14328" max="14328" width="10.26953125" style="1" bestFit="1" customWidth="1"/>
    <col min="14329" max="14329" width="11.26953125" style="1" bestFit="1" customWidth="1"/>
    <col min="14330" max="14570" width="8.7265625" style="1"/>
    <col min="14571" max="14571" width="35" style="1" customWidth="1"/>
    <col min="14572" max="14572" width="0" style="1" hidden="1" customWidth="1"/>
    <col min="14573" max="14573" width="15.26953125" style="1" bestFit="1" customWidth="1"/>
    <col min="14574" max="14574" width="0" style="1" hidden="1" customWidth="1"/>
    <col min="14575" max="14575" width="0" style="1" hidden="1" customWidth="1"/>
    <col min="14576" max="14576" width="15.26953125" style="1" customWidth="1"/>
    <col min="14577" max="14577" width="13.26953125" style="1" bestFit="1" customWidth="1"/>
    <col min="14578" max="14578" width="16" style="1" customWidth="1"/>
    <col min="14579" max="14579" width="12.7265625" style="1" bestFit="1" customWidth="1"/>
    <col min="14580" max="14580" width="13.81640625" style="1" bestFit="1" customWidth="1"/>
    <col min="14581" max="14581" width="12.7265625" style="1" bestFit="1" customWidth="1"/>
    <col min="14582" max="14582" width="15.453125" style="1" customWidth="1"/>
    <col min="14583" max="14583" width="11.26953125" style="1" bestFit="1" customWidth="1"/>
    <col min="14584" max="14584" width="10.26953125" style="1" bestFit="1" customWidth="1"/>
    <col min="14585" max="14585" width="11.26953125" style="1" bestFit="1" customWidth="1"/>
    <col min="14586" max="14826" width="8.7265625" style="1"/>
    <col min="14827" max="14827" width="35" style="1" customWidth="1"/>
    <col min="14828" max="14828" width="0" style="1" hidden="1" customWidth="1"/>
    <col min="14829" max="14829" width="15.26953125" style="1" bestFit="1" customWidth="1"/>
    <col min="14830" max="14830" width="0" style="1" hidden="1" customWidth="1"/>
    <col min="14831" max="14831" width="0" style="1" hidden="1" customWidth="1"/>
    <col min="14832" max="14832" width="15.26953125" style="1" customWidth="1"/>
    <col min="14833" max="14833" width="13.26953125" style="1" bestFit="1" customWidth="1"/>
    <col min="14834" max="14834" width="16" style="1" customWidth="1"/>
    <col min="14835" max="14835" width="12.7265625" style="1" bestFit="1" customWidth="1"/>
    <col min="14836" max="14836" width="13.81640625" style="1" bestFit="1" customWidth="1"/>
    <col min="14837" max="14837" width="12.7265625" style="1" bestFit="1" customWidth="1"/>
    <col min="14838" max="14838" width="15.453125" style="1" customWidth="1"/>
    <col min="14839" max="14839" width="11.26953125" style="1" bestFit="1" customWidth="1"/>
    <col min="14840" max="14840" width="10.26953125" style="1" bestFit="1" customWidth="1"/>
    <col min="14841" max="14841" width="11.26953125" style="1" bestFit="1" customWidth="1"/>
    <col min="14842" max="15082" width="8.7265625" style="1"/>
    <col min="15083" max="15083" width="35" style="1" customWidth="1"/>
    <col min="15084" max="15084" width="0" style="1" hidden="1" customWidth="1"/>
    <col min="15085" max="15085" width="15.26953125" style="1" bestFit="1" customWidth="1"/>
    <col min="15086" max="15086" width="0" style="1" hidden="1" customWidth="1"/>
    <col min="15087" max="15087" width="0" style="1" hidden="1" customWidth="1"/>
    <col min="15088" max="15088" width="15.26953125" style="1" customWidth="1"/>
    <col min="15089" max="15089" width="13.26953125" style="1" bestFit="1" customWidth="1"/>
    <col min="15090" max="15090" width="16" style="1" customWidth="1"/>
    <col min="15091" max="15091" width="12.7265625" style="1" bestFit="1" customWidth="1"/>
    <col min="15092" max="15092" width="13.81640625" style="1" bestFit="1" customWidth="1"/>
    <col min="15093" max="15093" width="12.7265625" style="1" bestFit="1" customWidth="1"/>
    <col min="15094" max="15094" width="15.453125" style="1" customWidth="1"/>
    <col min="15095" max="15095" width="11.26953125" style="1" bestFit="1" customWidth="1"/>
    <col min="15096" max="15096" width="10.26953125" style="1" bestFit="1" customWidth="1"/>
    <col min="15097" max="15097" width="11.26953125" style="1" bestFit="1" customWidth="1"/>
    <col min="15098" max="15338" width="8.7265625" style="1"/>
    <col min="15339" max="15339" width="35" style="1" customWidth="1"/>
    <col min="15340" max="15340" width="0" style="1" hidden="1" customWidth="1"/>
    <col min="15341" max="15341" width="15.26953125" style="1" bestFit="1" customWidth="1"/>
    <col min="15342" max="15342" width="0" style="1" hidden="1" customWidth="1"/>
    <col min="15343" max="15343" width="0" style="1" hidden="1" customWidth="1"/>
    <col min="15344" max="15344" width="15.26953125" style="1" customWidth="1"/>
    <col min="15345" max="15345" width="13.26953125" style="1" bestFit="1" customWidth="1"/>
    <col min="15346" max="15346" width="16" style="1" customWidth="1"/>
    <col min="15347" max="15347" width="12.7265625" style="1" bestFit="1" customWidth="1"/>
    <col min="15348" max="15348" width="13.81640625" style="1" bestFit="1" customWidth="1"/>
    <col min="15349" max="15349" width="12.7265625" style="1" bestFit="1" customWidth="1"/>
    <col min="15350" max="15350" width="15.453125" style="1" customWidth="1"/>
    <col min="15351" max="15351" width="11.26953125" style="1" bestFit="1" customWidth="1"/>
    <col min="15352" max="15352" width="10.26953125" style="1" bestFit="1" customWidth="1"/>
    <col min="15353" max="15353" width="11.26953125" style="1" bestFit="1" customWidth="1"/>
    <col min="15354" max="15594" width="8.7265625" style="1"/>
    <col min="15595" max="15595" width="35" style="1" customWidth="1"/>
    <col min="15596" max="15596" width="0" style="1" hidden="1" customWidth="1"/>
    <col min="15597" max="15597" width="15.26953125" style="1" bestFit="1" customWidth="1"/>
    <col min="15598" max="15598" width="0" style="1" hidden="1" customWidth="1"/>
    <col min="15599" max="15599" width="0" style="1" hidden="1" customWidth="1"/>
    <col min="15600" max="15600" width="15.26953125" style="1" customWidth="1"/>
    <col min="15601" max="15601" width="13.26953125" style="1" bestFit="1" customWidth="1"/>
    <col min="15602" max="15602" width="16" style="1" customWidth="1"/>
    <col min="15603" max="15603" width="12.7265625" style="1" bestFit="1" customWidth="1"/>
    <col min="15604" max="15604" width="13.81640625" style="1" bestFit="1" customWidth="1"/>
    <col min="15605" max="15605" width="12.7265625" style="1" bestFit="1" customWidth="1"/>
    <col min="15606" max="15606" width="15.453125" style="1" customWidth="1"/>
    <col min="15607" max="15607" width="11.26953125" style="1" bestFit="1" customWidth="1"/>
    <col min="15608" max="15608" width="10.26953125" style="1" bestFit="1" customWidth="1"/>
    <col min="15609" max="15609" width="11.26953125" style="1" bestFit="1" customWidth="1"/>
    <col min="15610" max="15850" width="8.7265625" style="1"/>
    <col min="15851" max="15851" width="35" style="1" customWidth="1"/>
    <col min="15852" max="15852" width="0" style="1" hidden="1" customWidth="1"/>
    <col min="15853" max="15853" width="15.26953125" style="1" bestFit="1" customWidth="1"/>
    <col min="15854" max="15854" width="0" style="1" hidden="1" customWidth="1"/>
    <col min="15855" max="15855" width="0" style="1" hidden="1" customWidth="1"/>
    <col min="15856" max="15856" width="15.26953125" style="1" customWidth="1"/>
    <col min="15857" max="15857" width="13.26953125" style="1" bestFit="1" customWidth="1"/>
    <col min="15858" max="15858" width="16" style="1" customWidth="1"/>
    <col min="15859" max="15859" width="12.7265625" style="1" bestFit="1" customWidth="1"/>
    <col min="15860" max="15860" width="13.81640625" style="1" bestFit="1" customWidth="1"/>
    <col min="15861" max="15861" width="12.7265625" style="1" bestFit="1" customWidth="1"/>
    <col min="15862" max="15862" width="15.453125" style="1" customWidth="1"/>
    <col min="15863" max="15863" width="11.26953125" style="1" bestFit="1" customWidth="1"/>
    <col min="15864" max="15864" width="10.26953125" style="1" bestFit="1" customWidth="1"/>
    <col min="15865" max="15865" width="11.26953125" style="1" bestFit="1" customWidth="1"/>
    <col min="15866" max="16106" width="8.7265625" style="1"/>
    <col min="16107" max="16107" width="35" style="1" customWidth="1"/>
    <col min="16108" max="16108" width="0" style="1" hidden="1" customWidth="1"/>
    <col min="16109" max="16109" width="15.26953125" style="1" bestFit="1" customWidth="1"/>
    <col min="16110" max="16110" width="0" style="1" hidden="1" customWidth="1"/>
    <col min="16111" max="16111" width="0" style="1" hidden="1" customWidth="1"/>
    <col min="16112" max="16112" width="15.26953125" style="1" customWidth="1"/>
    <col min="16113" max="16113" width="13.26953125" style="1" bestFit="1" customWidth="1"/>
    <col min="16114" max="16114" width="16" style="1" customWidth="1"/>
    <col min="16115" max="16115" width="12.7265625" style="1" bestFit="1" customWidth="1"/>
    <col min="16116" max="16116" width="13.81640625" style="1" bestFit="1" customWidth="1"/>
    <col min="16117" max="16117" width="12.7265625" style="1" bestFit="1" customWidth="1"/>
    <col min="16118" max="16118" width="15.453125" style="1" customWidth="1"/>
    <col min="16119" max="16119" width="11.26953125" style="1" bestFit="1" customWidth="1"/>
    <col min="16120" max="16120" width="10.26953125" style="1" bestFit="1" customWidth="1"/>
    <col min="16121" max="16121" width="11.26953125" style="1" bestFit="1" customWidth="1"/>
    <col min="16122" max="16384" width="8.7265625" style="1"/>
  </cols>
  <sheetData>
    <row r="1" ht="18">
      <c r="A1" s="100" t="s">
        <v>43</v>
      </c>
      <c r="B1" s="100"/>
      <c r="C1" s="100"/>
      <c r="D1" s="100"/>
      <c r="E1" s="100"/>
      <c r="F1" s="100"/>
    </row>
    <row r="2" customHeight="1" ht="70">
      <c r="A2" s="99" t="s">
        <v>42</v>
      </c>
      <c r="B2" s="99"/>
      <c r="C2" s="99"/>
      <c r="D2" s="99"/>
      <c r="E2" s="99"/>
      <c r="F2" s="99"/>
    </row>
    <row r="3">
      <c r="D3" s="1"/>
    </row>
    <row r="4" customHeight="1" ht="23">
      <c r="A4" s="98" t="s">
        <v>41</v>
      </c>
      <c r="B4" s="98"/>
      <c r="C4" s="98"/>
      <c r="D4" s="98"/>
      <c r="E4" s="98"/>
      <c r="F4" s="98"/>
    </row>
    <row r="5">
      <c r="B5" s="96"/>
      <c r="D5" s="97"/>
      <c r="E5" s="96"/>
      <c r="F5" s="96"/>
    </row>
    <row r="6" customHeight="1" ht="25">
      <c r="A6" s="95" t="s">
        <v>40</v>
      </c>
      <c r="B6" s="94"/>
      <c r="C6" s="93">
        <f>'[1]2023'!D31</f>
        <v>1011089.8599999999</v>
      </c>
    </row>
    <row r="7" ht="31">
      <c r="A7" s="92"/>
      <c r="B7" s="91" t="s">
        <v>39</v>
      </c>
      <c r="C7" s="90" t="s">
        <v>38</v>
      </c>
      <c r="D7" s="90" t="s">
        <v>37</v>
      </c>
      <c r="E7" s="90" t="s">
        <v>36</v>
      </c>
      <c r="F7" s="89" t="s">
        <v>35</v>
      </c>
    </row>
    <row r="8">
      <c r="A8" s="25"/>
      <c r="B8" s="24" t="s">
        <v>34</v>
      </c>
      <c r="C8" s="88">
        <f>1068500+59000-49000</f>
        <v>1078500</v>
      </c>
      <c r="D8" s="48">
        <f>88000+785000</f>
        <v>873000</v>
      </c>
      <c r="E8" s="48">
        <f>C8-D8</f>
        <v>205500</v>
      </c>
      <c r="F8" s="87" t="s">
        <v>33</v>
      </c>
      <c r="G8" s="4"/>
    </row>
    <row r="9" ht="28">
      <c r="A9" s="25"/>
      <c r="B9" s="24" t="s">
        <v>32</v>
      </c>
      <c r="C9" s="88">
        <v>33042</v>
      </c>
      <c r="D9" s="48">
        <v>33042</v>
      </c>
      <c r="E9" s="48">
        <f>C9-D9</f>
        <v>0</v>
      </c>
      <c r="F9" s="87"/>
    </row>
    <row r="10">
      <c r="A10" s="25"/>
      <c r="B10" s="24" t="s">
        <v>31</v>
      </c>
      <c r="C10" s="88">
        <v>401534.34</v>
      </c>
      <c r="D10" s="48">
        <f>384444.84+51471-1339.5-33042</f>
        <v>401534.34</v>
      </c>
      <c r="E10" s="48">
        <f>C10-D10</f>
        <v>0</v>
      </c>
      <c r="F10" s="87" t="s">
        <v>30</v>
      </c>
    </row>
    <row r="11" ht="15">
      <c r="A11" s="43"/>
      <c r="B11" s="42" t="s">
        <v>29</v>
      </c>
      <c r="C11" s="86">
        <f>SUM(C8:C10)</f>
        <v>1513076.34</v>
      </c>
      <c r="D11" s="86">
        <f>SUM(D8:D10)</f>
        <v>1307576.34</v>
      </c>
      <c r="E11" s="86">
        <f>SUM(E8:E10)</f>
        <v>205500</v>
      </c>
      <c r="F11" s="85"/>
    </row>
    <row r="12">
      <c r="A12" s="84"/>
      <c r="B12" s="83"/>
      <c r="C12" s="82"/>
      <c r="D12" s="81"/>
      <c r="E12" s="81"/>
      <c r="F12" s="80"/>
    </row>
    <row r="13" ht="31">
      <c r="A13" s="35"/>
      <c r="B13" s="34" t="s">
        <v>28</v>
      </c>
      <c r="C13" s="33"/>
      <c r="D13" s="32"/>
      <c r="E13" s="32"/>
      <c r="F13" s="31"/>
    </row>
    <row r="14" customHeight="1" ht="35">
      <c r="A14" s="55"/>
      <c r="B14" s="69" t="s">
        <v>27</v>
      </c>
      <c r="C14" s="68"/>
      <c r="D14" s="67"/>
      <c r="E14" s="67"/>
      <c r="F14" s="66"/>
    </row>
    <row r="15">
      <c r="A15" s="30"/>
      <c r="B15" s="45" t="s">
        <v>26</v>
      </c>
      <c r="C15" s="79">
        <v>230427</v>
      </c>
      <c r="D15" s="76">
        <v>230427</v>
      </c>
      <c r="E15" s="76">
        <f>C15-D15</f>
        <v>0</v>
      </c>
      <c r="F15" s="78"/>
    </row>
    <row r="16" customHeight="1" ht="18">
      <c r="A16" s="30"/>
      <c r="B16" s="45" t="s">
        <v>25</v>
      </c>
      <c r="C16" s="47">
        <v>69588.97</v>
      </c>
      <c r="D16" s="77">
        <f>460.87+69128.1</f>
        <v>69588.97</v>
      </c>
      <c r="E16" s="76">
        <f>C16-D16</f>
        <v>0</v>
      </c>
      <c r="F16" s="75"/>
    </row>
    <row r="17" ht="15">
      <c r="A17" s="74"/>
      <c r="B17" s="73" t="s">
        <v>24</v>
      </c>
      <c r="C17" s="72">
        <f>SUM(C15:C16)</f>
        <v>300015.97</v>
      </c>
      <c r="D17" s="71">
        <f>SUM(D15:D16)</f>
        <v>300015.97</v>
      </c>
      <c r="E17" s="71">
        <f>SUM(E15:E16)</f>
        <v>0</v>
      </c>
      <c r="F17" s="70"/>
    </row>
    <row r="18">
      <c r="A18" s="55"/>
      <c r="B18" s="69"/>
      <c r="C18" s="68"/>
      <c r="D18" s="67"/>
      <c r="E18" s="67"/>
      <c r="F18" s="66"/>
    </row>
    <row r="19" customHeight="1" ht="19">
      <c r="A19" s="25"/>
      <c r="B19" s="50" t="s">
        <v>23</v>
      </c>
      <c r="C19" s="49"/>
      <c r="D19" s="48"/>
      <c r="E19" s="48"/>
      <c r="F19" s="21"/>
    </row>
    <row r="20" customHeight="1" ht="13" customFormat="1" s="15">
      <c r="A20" s="30"/>
      <c r="B20" s="45"/>
      <c r="C20" s="65"/>
      <c r="D20" s="64"/>
      <c r="E20" s="64">
        <f>C20-D20</f>
        <v>0</v>
      </c>
      <c r="F20" s="63"/>
    </row>
    <row r="21" ht="15" customFormat="1" s="15">
      <c r="A21" s="62"/>
      <c r="B21" s="42" t="s">
        <v>22</v>
      </c>
      <c r="C21" s="41">
        <f>SUM(C20)</f>
        <v>0</v>
      </c>
      <c r="D21" s="61">
        <f>SUM(D20)</f>
        <v>0</v>
      </c>
      <c r="E21" s="61">
        <f>SUM(E20)</f>
        <v>0</v>
      </c>
      <c r="F21" s="40"/>
    </row>
    <row r="22" ht="15" customFormat="1" s="15">
      <c r="A22" s="60"/>
      <c r="B22" s="59"/>
      <c r="C22" s="58"/>
      <c r="D22" s="57"/>
      <c r="E22" s="57"/>
      <c r="F22" s="56"/>
    </row>
    <row r="23" customFormat="1" s="15">
      <c r="A23" s="55"/>
      <c r="B23" s="54"/>
      <c r="C23" s="53"/>
      <c r="D23" s="52"/>
      <c r="E23" s="52"/>
      <c r="F23" s="51"/>
    </row>
    <row r="24" customFormat="1" s="15">
      <c r="A24" s="25"/>
      <c r="B24" s="50" t="s">
        <v>21</v>
      </c>
      <c r="C24" s="49"/>
      <c r="D24" s="48"/>
      <c r="E24" s="48"/>
      <c r="F24" s="21"/>
    </row>
    <row r="25" ht="28" customFormat="1" s="15">
      <c r="A25" s="30"/>
      <c r="B25" s="29" t="s">
        <v>20</v>
      </c>
      <c r="C25" s="47">
        <f>60000</f>
        <v>60000</v>
      </c>
      <c r="D25" s="27">
        <f>15000*4+15000+15000</f>
        <v>90000</v>
      </c>
      <c r="E25" s="22">
        <f>C25-D25</f>
        <v>-30000</v>
      </c>
      <c r="F25" s="26" t="s">
        <v>19</v>
      </c>
    </row>
    <row r="26" ht="28" customFormat="1" s="15">
      <c r="A26" s="30"/>
      <c r="B26" s="29" t="s">
        <v>18</v>
      </c>
      <c r="C26" s="47">
        <f>20628+15000</f>
        <v>35628</v>
      </c>
      <c r="D26" s="27">
        <f>5628+15000</f>
        <v>20628</v>
      </c>
      <c r="E26" s="22">
        <f>C26-D26</f>
        <v>15000</v>
      </c>
      <c r="F26" s="26" t="s">
        <v>16</v>
      </c>
    </row>
    <row r="27" customFormat="1" s="15">
      <c r="A27" s="30"/>
      <c r="B27" s="29" t="s">
        <v>17</v>
      </c>
      <c r="C27" s="47">
        <v>1613.6</v>
      </c>
      <c r="D27" s="27">
        <f>1613.6</f>
        <v>1613.6</v>
      </c>
      <c r="E27" s="22">
        <f>C27-D27</f>
        <v>0</v>
      </c>
      <c r="F27" s="26" t="s">
        <v>16</v>
      </c>
    </row>
    <row r="28" customHeight="1" ht="16" customFormat="1" s="15">
      <c r="A28" s="30"/>
      <c r="B28" s="29" t="s">
        <v>15</v>
      </c>
      <c r="C28" s="46">
        <v>7900</v>
      </c>
      <c r="D28" s="27">
        <v>7900</v>
      </c>
      <c r="E28" s="22">
        <f>C28-D28</f>
        <v>0</v>
      </c>
      <c r="F28" s="44"/>
    </row>
    <row r="29" customHeight="1" ht="36" customFormat="1" s="15">
      <c r="A29" s="30"/>
      <c r="B29" s="29" t="s">
        <v>14</v>
      </c>
      <c r="C29" s="28">
        <v>25000</v>
      </c>
      <c r="D29" s="27">
        <v>25000</v>
      </c>
      <c r="E29" s="22">
        <f>C29-D29</f>
        <v>0</v>
      </c>
      <c r="F29" s="26" t="s">
        <v>13</v>
      </c>
    </row>
    <row r="30" customHeight="1" ht="16" customFormat="1" s="15">
      <c r="A30" s="30"/>
      <c r="B30" s="45" t="s">
        <v>12</v>
      </c>
      <c r="C30" s="28">
        <v>1656.85</v>
      </c>
      <c r="D30" s="27">
        <v>1656.85</v>
      </c>
      <c r="E30" s="22">
        <f>C30-D30</f>
        <v>0</v>
      </c>
      <c r="F30" s="44"/>
    </row>
    <row r="31" ht="15" customFormat="1" s="15">
      <c r="A31" s="43"/>
      <c r="B31" s="42" t="s">
        <v>11</v>
      </c>
      <c r="C31" s="41">
        <f>SUM(C25:C30)</f>
        <v>131798.45</v>
      </c>
      <c r="D31" s="41">
        <f>SUM(D25:D30)</f>
        <v>146798.45</v>
      </c>
      <c r="E31" s="41">
        <f>SUM(E25:E30)</f>
        <v>-15000</v>
      </c>
      <c r="F31" s="40"/>
    </row>
    <row r="32" customHeight="1" ht="42" customFormat="1" s="16">
      <c r="A32" s="20"/>
      <c r="B32" s="19" t="s">
        <v>10</v>
      </c>
      <c r="C32" s="18">
        <f>C17+C21+C31</f>
        <v>431814.42</v>
      </c>
      <c r="D32" s="18">
        <f>D17+D21+D31</f>
        <v>446814.42</v>
      </c>
      <c r="E32" s="18">
        <f>E17+E21+E31</f>
        <v>-15000</v>
      </c>
      <c r="F32" s="17"/>
    </row>
    <row r="33" customFormat="1" s="15">
      <c r="A33" s="39"/>
      <c r="B33" s="38"/>
      <c r="C33" s="37"/>
      <c r="D33" s="37"/>
      <c r="E33" s="37"/>
      <c r="F33" s="36"/>
    </row>
    <row r="34" ht="30">
      <c r="A34" s="35"/>
      <c r="B34" s="34" t="s">
        <v>9</v>
      </c>
      <c r="C34" s="33"/>
      <c r="D34" s="32"/>
      <c r="E34" s="32"/>
      <c r="F34" s="31"/>
    </row>
    <row r="35" customFormat="1" s="15">
      <c r="A35" s="30"/>
      <c r="B35" s="29" t="s">
        <v>8</v>
      </c>
      <c r="C35" s="28">
        <v>124744</v>
      </c>
      <c r="D35" s="27">
        <f>124744</f>
        <v>124744</v>
      </c>
      <c r="E35" s="22">
        <f>C35-D35</f>
        <v>0</v>
      </c>
      <c r="F35" s="26"/>
    </row>
    <row r="36" customFormat="1" s="15">
      <c r="A36" s="30"/>
      <c r="B36" s="29" t="s">
        <v>7</v>
      </c>
      <c r="C36" s="28">
        <v>49000</v>
      </c>
      <c r="D36" s="27">
        <v>49000</v>
      </c>
      <c r="E36" s="22">
        <f>C36-D36</f>
        <v>0</v>
      </c>
      <c r="F36" s="26"/>
    </row>
    <row r="37" ht="28" customFormat="1" s="15">
      <c r="A37" s="30"/>
      <c r="B37" s="29" t="s">
        <v>6</v>
      </c>
      <c r="C37" s="28">
        <v>85622.12</v>
      </c>
      <c r="D37" s="27">
        <v>85622.12</v>
      </c>
      <c r="E37" s="22">
        <f>C37-D37</f>
        <v>0</v>
      </c>
      <c r="F37" s="26" t="s">
        <v>5</v>
      </c>
    </row>
    <row r="38" customHeight="1" ht="36" customFormat="1" s="15">
      <c r="A38" s="30"/>
      <c r="B38" s="29" t="s">
        <v>4</v>
      </c>
      <c r="C38" s="28">
        <v>14000</v>
      </c>
      <c r="D38" s="27">
        <v>14000</v>
      </c>
      <c r="E38" s="22">
        <f>C38-D38</f>
        <v>0</v>
      </c>
      <c r="F38" s="26"/>
    </row>
    <row r="39" customFormat="1" s="15">
      <c r="A39" s="25"/>
      <c r="B39" s="24" t="s">
        <v>3</v>
      </c>
      <c r="C39" s="88">
        <f>4298+8493</f>
        <v>12791</v>
      </c>
      <c r="D39" s="23">
        <f>5145</f>
        <v>5145</v>
      </c>
      <c r="E39" s="22">
        <f>C39-D39</f>
        <v>7646</v>
      </c>
      <c r="F39" s="101" t="s">
        <v>44</v>
      </c>
    </row>
    <row r="40" customHeight="1" ht="42" customFormat="1" s="16">
      <c r="A40" s="20"/>
      <c r="B40" s="19" t="s">
        <v>2</v>
      </c>
      <c r="C40" s="18">
        <f>SUM(C35:C39)</f>
        <v>286157.12</v>
      </c>
      <c r="D40" s="18">
        <f>SUM(D35:D39)</f>
        <v>278511.12</v>
      </c>
      <c r="E40" s="18">
        <f>SUM(E35:E39)</f>
        <v>7646</v>
      </c>
      <c r="F40" s="17"/>
    </row>
    <row r="41" customHeight="1" ht="27" customFormat="1" s="6">
      <c r="A41" s="14"/>
      <c r="B41" s="13" t="s">
        <v>1</v>
      </c>
      <c r="C41" s="11"/>
      <c r="D41" s="12">
        <f>C6+D11-D32-D40</f>
        <v>1593340.6600000001</v>
      </c>
      <c r="E41" s="11"/>
      <c r="F41" s="10" t="s">
        <v>0</v>
      </c>
    </row>
    <row r="42" customHeight="1" ht="27" customFormat="1" s="6">
      <c r="A42" s="7"/>
      <c r="B42" s="9"/>
      <c r="C42" s="7"/>
      <c r="D42" s="8"/>
      <c r="E42" s="7"/>
      <c r="F42" s="7"/>
    </row>
    <row r="43">
      <c r="C43" s="5"/>
      <c r="D43" s="3"/>
    </row>
    <row r="44">
      <c r="D44" s="3"/>
    </row>
    <row r="46">
      <c r="C46" s="4"/>
      <c r="D46" s="3"/>
    </row>
    <row r="47">
      <c r="D47" s="3"/>
    </row>
  </sheetData>
  <mergeCells count="4">
    <mergeCell ref="A1:F1"/>
    <mergeCell ref="A2:F2"/>
    <mergeCell ref="A4:F4"/>
    <mergeCell ref="A6:B6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Юрий Гамзин</cp:lastModifiedBy>
  <dcterms:created xsi:type="dcterms:W3CDTF">2025-03-25T08:23:29Z</dcterms:created>
  <dcterms:modified xsi:type="dcterms:W3CDTF">2025-03-27T23:00:32Z</dcterms:modified>
</cp:coreProperties>
</file>